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udget5\Desktop\отчетность\ОТЧЕТ ОБ ИСПОЛНЕНИИ\отчет 2026\отчет на 01.07.2026\отчет на 01.07.26\сайт\промежут отч\"/>
    </mc:Choice>
  </mc:AlternateContent>
  <bookViews>
    <workbookView xWindow="360" yWindow="270" windowWidth="14940" windowHeight="9150"/>
  </bookViews>
  <sheets>
    <sheet name="доходы" sheetId="1" r:id="rId1"/>
  </sheets>
  <definedNames>
    <definedName name="APPT" localSheetId="0">доходы!$B$19</definedName>
    <definedName name="FIO" localSheetId="0">доходы!$E$19</definedName>
    <definedName name="LAST_CELL" localSheetId="0">доходы!#REF!</definedName>
    <definedName name="SIGN" localSheetId="0">доходы!$B$19:$G$19</definedName>
    <definedName name="_xlnm.Print_Area" localSheetId="0">доходы!$A$1:$H$286</definedName>
  </definedNames>
  <calcPr calcId="152511"/>
</workbook>
</file>

<file path=xl/calcChain.xml><?xml version="1.0" encoding="utf-8"?>
<calcChain xmlns="http://schemas.openxmlformats.org/spreadsheetml/2006/main">
  <c r="H132" i="1" l="1"/>
  <c r="H133" i="1"/>
  <c r="H134" i="1"/>
  <c r="H145" i="1"/>
  <c r="H151" i="1"/>
  <c r="H152" i="1"/>
  <c r="H194" i="1"/>
  <c r="H276" i="1"/>
  <c r="H277" i="1"/>
  <c r="A21" i="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F169" i="1"/>
  <c r="E169" i="1"/>
  <c r="F284" i="1"/>
  <c r="G284" i="1"/>
  <c r="E284" i="1"/>
  <c r="F276" i="1"/>
  <c r="G276" i="1"/>
  <c r="E276" i="1"/>
  <c r="G250" i="1"/>
  <c r="G241" i="1"/>
  <c r="G180" i="1"/>
  <c r="F150" i="1"/>
  <c r="G150" i="1"/>
  <c r="E150" i="1"/>
  <c r="F144" i="1"/>
  <c r="G144" i="1"/>
  <c r="E144" i="1"/>
  <c r="F125" i="1"/>
  <c r="G125" i="1"/>
  <c r="E125" i="1"/>
  <c r="H128" i="1"/>
  <c r="F133" i="1"/>
  <c r="F132" i="1" s="1"/>
  <c r="G133" i="1"/>
  <c r="G132" i="1" s="1"/>
  <c r="E133" i="1"/>
  <c r="E132" i="1" s="1"/>
  <c r="H98" i="1"/>
  <c r="E91" i="1"/>
  <c r="F97" i="1"/>
  <c r="G97" i="1"/>
  <c r="H97" i="1" s="1"/>
  <c r="E97" i="1"/>
  <c r="G78" i="1"/>
  <c r="G74" i="1" l="1"/>
  <c r="H22" i="1"/>
  <c r="H21" i="1"/>
  <c r="F115" i="1"/>
  <c r="G115" i="1"/>
  <c r="E115" i="1"/>
  <c r="H212" i="1" l="1"/>
  <c r="H213" i="1"/>
  <c r="H214" i="1"/>
  <c r="H215" i="1"/>
  <c r="H216" i="1"/>
  <c r="H207" i="1"/>
  <c r="H208" i="1"/>
  <c r="H209" i="1"/>
  <c r="H210" i="1"/>
  <c r="H211" i="1"/>
  <c r="H202" i="1"/>
  <c r="H203" i="1"/>
  <c r="H204" i="1"/>
  <c r="H205" i="1"/>
  <c r="H206" i="1"/>
  <c r="H196" i="1"/>
  <c r="H197" i="1"/>
  <c r="H198" i="1"/>
  <c r="H153" i="1"/>
  <c r="H154" i="1"/>
  <c r="H155" i="1"/>
  <c r="H156" i="1"/>
  <c r="H157" i="1"/>
  <c r="H158" i="1"/>
  <c r="H159" i="1"/>
  <c r="H160" i="1"/>
  <c r="H161" i="1"/>
  <c r="H162" i="1"/>
  <c r="H163" i="1"/>
  <c r="H164" i="1"/>
  <c r="H165" i="1"/>
  <c r="H166" i="1"/>
  <c r="H167" i="1"/>
  <c r="H168" i="1"/>
  <c r="H173" i="1"/>
  <c r="H175" i="1"/>
  <c r="H177" i="1"/>
  <c r="H178" i="1"/>
  <c r="F19" i="1"/>
  <c r="F285" i="1"/>
  <c r="E285" i="1"/>
  <c r="H269" i="1"/>
  <c r="F193" i="1"/>
  <c r="F192" i="1" s="1"/>
  <c r="G193" i="1"/>
  <c r="G192" i="1" s="1"/>
  <c r="E193" i="1"/>
  <c r="F149" i="1"/>
  <c r="G149" i="1"/>
  <c r="E149" i="1"/>
  <c r="H30" i="1"/>
  <c r="E19" i="1" l="1"/>
  <c r="H150" i="1" l="1"/>
  <c r="H149" i="1" l="1"/>
  <c r="H282" i="1"/>
  <c r="F281" i="1"/>
  <c r="F280" i="1" s="1"/>
  <c r="F279" i="1" s="1"/>
  <c r="F278" i="1" s="1"/>
  <c r="G281" i="1"/>
  <c r="G280" i="1" s="1"/>
  <c r="G279" i="1" s="1"/>
  <c r="G278" i="1" s="1"/>
  <c r="E281" i="1"/>
  <c r="E280" i="1" s="1"/>
  <c r="E279" i="1" s="1"/>
  <c r="E278" i="1" s="1"/>
  <c r="H271" i="1"/>
  <c r="H270" i="1"/>
  <c r="H266" i="1"/>
  <c r="H200" i="1"/>
  <c r="F147" i="1"/>
  <c r="G147" i="1"/>
  <c r="E147" i="1"/>
  <c r="H140" i="1"/>
  <c r="H142" i="1"/>
  <c r="H146" i="1"/>
  <c r="H148" i="1"/>
  <c r="F143" i="1"/>
  <c r="F141" i="1"/>
  <c r="G141" i="1"/>
  <c r="E141" i="1"/>
  <c r="G137" i="1"/>
  <c r="H66" i="1"/>
  <c r="F65" i="1"/>
  <c r="G65" i="1"/>
  <c r="E65" i="1"/>
  <c r="H29" i="1"/>
  <c r="G143" i="1" l="1"/>
  <c r="H143" i="1" s="1"/>
  <c r="E143" i="1"/>
  <c r="H147" i="1"/>
  <c r="H278" i="1"/>
  <c r="H141" i="1"/>
  <c r="H281" i="1"/>
  <c r="H144" i="1"/>
  <c r="H280" i="1"/>
  <c r="H279" i="1"/>
  <c r="H65" i="1"/>
  <c r="F274" i="1"/>
  <c r="G274" i="1"/>
  <c r="G273" i="1" s="1"/>
  <c r="H96" i="1"/>
  <c r="F16" i="1"/>
  <c r="H17" i="1"/>
  <c r="H19" i="1"/>
  <c r="H20" i="1"/>
  <c r="H23" i="1"/>
  <c r="H24" i="1"/>
  <c r="H25" i="1"/>
  <c r="H26" i="1"/>
  <c r="H27" i="1"/>
  <c r="H28" i="1"/>
  <c r="H31" i="1"/>
  <c r="H35" i="1"/>
  <c r="H37" i="1"/>
  <c r="H39" i="1"/>
  <c r="H41" i="1"/>
  <c r="H45" i="1"/>
  <c r="H47" i="1"/>
  <c r="H49" i="1"/>
  <c r="H51" i="1"/>
  <c r="H53" i="1"/>
  <c r="H56" i="1"/>
  <c r="H59" i="1"/>
  <c r="H61" i="1"/>
  <c r="H64" i="1"/>
  <c r="H70" i="1"/>
  <c r="H72" i="1"/>
  <c r="H75" i="1"/>
  <c r="H76" i="1"/>
  <c r="H77" i="1"/>
  <c r="H79" i="1"/>
  <c r="H82" i="1"/>
  <c r="H86" i="1"/>
  <c r="H87" i="1"/>
  <c r="H90" i="1"/>
  <c r="H92" i="1"/>
  <c r="H103" i="1"/>
  <c r="H104" i="1"/>
  <c r="H107" i="1"/>
  <c r="H108" i="1"/>
  <c r="H110" i="1"/>
  <c r="H112" i="1"/>
  <c r="H114" i="1"/>
  <c r="H116" i="1"/>
  <c r="H118" i="1"/>
  <c r="H121" i="1"/>
  <c r="H122" i="1"/>
  <c r="H123" i="1"/>
  <c r="H126" i="1"/>
  <c r="H127" i="1"/>
  <c r="H129" i="1"/>
  <c r="H131" i="1"/>
  <c r="H138" i="1"/>
  <c r="H139" i="1"/>
  <c r="H181" i="1"/>
  <c r="H183" i="1"/>
  <c r="H185" i="1"/>
  <c r="H188" i="1"/>
  <c r="H189" i="1"/>
  <c r="H191" i="1"/>
  <c r="H195" i="1"/>
  <c r="H199" i="1"/>
  <c r="H201" i="1"/>
  <c r="H217" i="1"/>
  <c r="H218" i="1"/>
  <c r="H219" i="1"/>
  <c r="H223" i="1"/>
  <c r="H224" i="1"/>
  <c r="H225" i="1"/>
  <c r="H226" i="1"/>
  <c r="H227" i="1"/>
  <c r="H228" i="1"/>
  <c r="H229" i="1"/>
  <c r="H230" i="1"/>
  <c r="H231" i="1"/>
  <c r="H232" i="1"/>
  <c r="H233" i="1"/>
  <c r="H234" i="1"/>
  <c r="H235" i="1"/>
  <c r="H236" i="1"/>
  <c r="H237" i="1"/>
  <c r="H238" i="1"/>
  <c r="H239" i="1"/>
  <c r="H240" i="1"/>
  <c r="H242" i="1"/>
  <c r="H244" i="1"/>
  <c r="H246" i="1"/>
  <c r="H248" i="1"/>
  <c r="H251" i="1"/>
  <c r="H253" i="1"/>
  <c r="H255" i="1"/>
  <c r="H257" i="1"/>
  <c r="H260" i="1"/>
  <c r="H261" i="1"/>
  <c r="H262" i="1"/>
  <c r="H263" i="1"/>
  <c r="H264" i="1"/>
  <c r="H265" i="1"/>
  <c r="H267" i="1"/>
  <c r="H268" i="1"/>
  <c r="H272" i="1"/>
  <c r="H275" i="1"/>
  <c r="H285" i="1"/>
  <c r="H274" i="1" l="1"/>
  <c r="F74" i="1"/>
  <c r="H74" i="1" l="1"/>
  <c r="F89" i="1"/>
  <c r="G89" i="1"/>
  <c r="H89" i="1" s="1"/>
  <c r="E89" i="1"/>
  <c r="F85" i="1"/>
  <c r="G85" i="1"/>
  <c r="E85" i="1"/>
  <c r="E74" i="1"/>
  <c r="E73" i="1" s="1"/>
  <c r="H85" i="1" l="1"/>
  <c r="E88" i="1"/>
  <c r="E283" i="1"/>
  <c r="G283" i="1"/>
  <c r="F283" i="1" l="1"/>
  <c r="H283" i="1" s="1"/>
  <c r="H284" i="1"/>
  <c r="E192" i="1"/>
  <c r="E259" i="1"/>
  <c r="E258" i="1" s="1"/>
  <c r="F259" i="1" l="1"/>
  <c r="G259" i="1"/>
  <c r="H259" i="1" l="1"/>
  <c r="G184" i="1"/>
  <c r="F184" i="1"/>
  <c r="E184" i="1"/>
  <c r="H184" i="1" l="1"/>
  <c r="G81" i="1"/>
  <c r="G80" i="1" s="1"/>
  <c r="F81" i="1"/>
  <c r="E81" i="1"/>
  <c r="E80" i="1" s="1"/>
  <c r="F80" i="1" l="1"/>
  <c r="H80" i="1" s="1"/>
  <c r="H81" i="1"/>
  <c r="E256" i="1"/>
  <c r="F254" i="1"/>
  <c r="G254" i="1"/>
  <c r="E254" i="1"/>
  <c r="F252" i="1"/>
  <c r="G252" i="1"/>
  <c r="H252" i="1" s="1"/>
  <c r="E252" i="1"/>
  <c r="F250" i="1"/>
  <c r="H250" i="1"/>
  <c r="E250" i="1"/>
  <c r="E274" i="1"/>
  <c r="F256" i="1"/>
  <c r="G256" i="1"/>
  <c r="H256" i="1" l="1"/>
  <c r="H254" i="1"/>
  <c r="F187" i="1"/>
  <c r="F186" i="1" s="1"/>
  <c r="G187" i="1"/>
  <c r="G186" i="1" s="1"/>
  <c r="E187" i="1"/>
  <c r="H186" i="1" l="1"/>
  <c r="H187" i="1"/>
  <c r="E186" i="1"/>
  <c r="F73" i="1" l="1"/>
  <c r="G73" i="1"/>
  <c r="H73" i="1" l="1"/>
  <c r="G258" i="1"/>
  <c r="F258" i="1"/>
  <c r="F249" i="1" s="1"/>
  <c r="F222" i="1"/>
  <c r="G222" i="1"/>
  <c r="E222" i="1"/>
  <c r="G182" i="1"/>
  <c r="F182" i="1"/>
  <c r="H182" i="1" s="1"/>
  <c r="E182" i="1"/>
  <c r="E176" i="1"/>
  <c r="G176" i="1"/>
  <c r="F176" i="1"/>
  <c r="H176" i="1" s="1"/>
  <c r="G249" i="1" l="1"/>
  <c r="H249" i="1" s="1"/>
  <c r="H258" i="1"/>
  <c r="H222" i="1"/>
  <c r="H193" i="1"/>
  <c r="E221" i="1"/>
  <c r="E249" i="1"/>
  <c r="F273" i="1" l="1"/>
  <c r="H273" i="1" l="1"/>
  <c r="A14" i="1"/>
  <c r="A15" i="1" s="1"/>
  <c r="A16" i="1" s="1"/>
  <c r="A17" i="1" s="1"/>
  <c r="A18" i="1" s="1"/>
  <c r="A19" i="1" s="1"/>
  <c r="A20" i="1" s="1"/>
  <c r="F221" i="1" l="1"/>
  <c r="G221" i="1"/>
  <c r="F241" i="1"/>
  <c r="H241" i="1" s="1"/>
  <c r="E241" i="1"/>
  <c r="F247" i="1"/>
  <c r="G247" i="1"/>
  <c r="E247" i="1"/>
  <c r="F245" i="1"/>
  <c r="G245" i="1"/>
  <c r="E245" i="1"/>
  <c r="F243" i="1"/>
  <c r="G243" i="1"/>
  <c r="E243" i="1"/>
  <c r="F180" i="1"/>
  <c r="E180" i="1"/>
  <c r="F190" i="1"/>
  <c r="G190" i="1"/>
  <c r="E190" i="1"/>
  <c r="F174" i="1"/>
  <c r="G174" i="1"/>
  <c r="E174" i="1"/>
  <c r="F172" i="1"/>
  <c r="G172" i="1"/>
  <c r="E172" i="1"/>
  <c r="E137" i="1"/>
  <c r="F137" i="1"/>
  <c r="F136" i="1" s="1"/>
  <c r="H174" i="1" l="1"/>
  <c r="H172" i="1"/>
  <c r="E179" i="1"/>
  <c r="H245" i="1"/>
  <c r="F179" i="1"/>
  <c r="H192" i="1"/>
  <c r="G179" i="1"/>
  <c r="H221" i="1"/>
  <c r="H190" i="1"/>
  <c r="H180" i="1"/>
  <c r="H247" i="1"/>
  <c r="H243" i="1"/>
  <c r="G136" i="1"/>
  <c r="H136" i="1" s="1"/>
  <c r="H137" i="1"/>
  <c r="E171" i="1"/>
  <c r="E136" i="1"/>
  <c r="E273" i="1"/>
  <c r="G220" i="1"/>
  <c r="F220" i="1"/>
  <c r="E220" i="1"/>
  <c r="F171" i="1"/>
  <c r="G171" i="1"/>
  <c r="F135" i="1"/>
  <c r="F130" i="1"/>
  <c r="G130" i="1"/>
  <c r="E130" i="1"/>
  <c r="E124" i="1"/>
  <c r="F124" i="1"/>
  <c r="F120" i="1"/>
  <c r="F119" i="1" s="1"/>
  <c r="G120" i="1"/>
  <c r="E120" i="1"/>
  <c r="F117" i="1"/>
  <c r="G117" i="1"/>
  <c r="E117" i="1"/>
  <c r="F113" i="1"/>
  <c r="G113" i="1"/>
  <c r="E113" i="1"/>
  <c r="F111" i="1"/>
  <c r="G111" i="1"/>
  <c r="E111" i="1"/>
  <c r="F109" i="1"/>
  <c r="G109" i="1"/>
  <c r="E109" i="1"/>
  <c r="F106" i="1"/>
  <c r="F105" i="1" s="1"/>
  <c r="G106" i="1"/>
  <c r="E106" i="1"/>
  <c r="E102" i="1"/>
  <c r="F102" i="1"/>
  <c r="F101" i="1" s="1"/>
  <c r="G102" i="1"/>
  <c r="H171" i="1" l="1"/>
  <c r="H179" i="1"/>
  <c r="H117" i="1"/>
  <c r="H109" i="1"/>
  <c r="H113" i="1"/>
  <c r="H111" i="1"/>
  <c r="H115" i="1"/>
  <c r="H130" i="1"/>
  <c r="G135" i="1"/>
  <c r="H220" i="1"/>
  <c r="G124" i="1"/>
  <c r="H124" i="1" s="1"/>
  <c r="H125" i="1"/>
  <c r="G119" i="1"/>
  <c r="H119" i="1" s="1"/>
  <c r="H120" i="1"/>
  <c r="G105" i="1"/>
  <c r="H105" i="1" s="1"/>
  <c r="H106" i="1"/>
  <c r="G101" i="1"/>
  <c r="H101" i="1" s="1"/>
  <c r="H102" i="1"/>
  <c r="G170" i="1"/>
  <c r="G169" i="1" s="1"/>
  <c r="F170" i="1"/>
  <c r="E101" i="1"/>
  <c r="E105" i="1"/>
  <c r="E119" i="1"/>
  <c r="E135" i="1"/>
  <c r="F100" i="1"/>
  <c r="F99" i="1" s="1"/>
  <c r="E18" i="1"/>
  <c r="F18" i="1"/>
  <c r="G18" i="1"/>
  <c r="H135" i="1" l="1"/>
  <c r="H169" i="1"/>
  <c r="H170" i="1"/>
  <c r="G100" i="1"/>
  <c r="G99" i="1" s="1"/>
  <c r="H18" i="1"/>
  <c r="E100" i="1"/>
  <c r="E99" i="1" s="1"/>
  <c r="E170" i="1"/>
  <c r="F84" i="1"/>
  <c r="G84" i="1"/>
  <c r="F91" i="1"/>
  <c r="F88" i="1" s="1"/>
  <c r="G91" i="1"/>
  <c r="F95" i="1"/>
  <c r="F94" i="1" s="1"/>
  <c r="G95" i="1"/>
  <c r="G94" i="1" s="1"/>
  <c r="G93" i="1" s="1"/>
  <c r="E95" i="1"/>
  <c r="E94" i="1" s="1"/>
  <c r="F78" i="1"/>
  <c r="F71" i="1"/>
  <c r="G71" i="1"/>
  <c r="F69" i="1"/>
  <c r="G69" i="1"/>
  <c r="F63" i="1"/>
  <c r="F62" i="1" s="1"/>
  <c r="G63" i="1"/>
  <c r="G62" i="1" s="1"/>
  <c r="E63" i="1"/>
  <c r="E62" i="1" s="1"/>
  <c r="F60" i="1"/>
  <c r="G60" i="1"/>
  <c r="E60" i="1"/>
  <c r="E58" i="1"/>
  <c r="F58" i="1"/>
  <c r="G58" i="1"/>
  <c r="F55" i="1"/>
  <c r="G55" i="1"/>
  <c r="E55" i="1"/>
  <c r="F52" i="1"/>
  <c r="G52" i="1"/>
  <c r="E52" i="1"/>
  <c r="F50" i="1"/>
  <c r="G50" i="1"/>
  <c r="E50" i="1"/>
  <c r="F48" i="1"/>
  <c r="G48" i="1"/>
  <c r="E48" i="1"/>
  <c r="F46" i="1"/>
  <c r="E46" i="1"/>
  <c r="G46" i="1"/>
  <c r="F44" i="1"/>
  <c r="G44" i="1"/>
  <c r="E44" i="1"/>
  <c r="F40" i="1"/>
  <c r="G40" i="1"/>
  <c r="E40" i="1"/>
  <c r="F38" i="1"/>
  <c r="G38" i="1"/>
  <c r="E38" i="1"/>
  <c r="F36" i="1"/>
  <c r="G36" i="1"/>
  <c r="E36" i="1"/>
  <c r="F34" i="1"/>
  <c r="G34" i="1"/>
  <c r="E34" i="1"/>
  <c r="F15" i="1"/>
  <c r="G16" i="1"/>
  <c r="E16" i="1"/>
  <c r="H58" i="1" l="1"/>
  <c r="H60" i="1"/>
  <c r="H84" i="1"/>
  <c r="H99" i="1"/>
  <c r="H50" i="1"/>
  <c r="H40" i="1"/>
  <c r="H100" i="1"/>
  <c r="H95" i="1"/>
  <c r="G88" i="1"/>
  <c r="H88" i="1" s="1"/>
  <c r="H91" i="1"/>
  <c r="H78" i="1"/>
  <c r="H71" i="1"/>
  <c r="H69" i="1"/>
  <c r="H62" i="1"/>
  <c r="H63" i="1"/>
  <c r="H55" i="1"/>
  <c r="H52" i="1"/>
  <c r="H48" i="1"/>
  <c r="H46" i="1"/>
  <c r="H44" i="1"/>
  <c r="H38" i="1"/>
  <c r="H36" i="1"/>
  <c r="H34" i="1"/>
  <c r="G15" i="1"/>
  <c r="G14" i="1" s="1"/>
  <c r="H16" i="1"/>
  <c r="F14" i="1"/>
  <c r="E15" i="1"/>
  <c r="E14" i="1" s="1"/>
  <c r="E71" i="1"/>
  <c r="E84" i="1"/>
  <c r="E69" i="1"/>
  <c r="E78" i="1"/>
  <c r="E43" i="1"/>
  <c r="F43" i="1"/>
  <c r="G43" i="1"/>
  <c r="G42" i="1" s="1"/>
  <c r="F83" i="1"/>
  <c r="F68" i="1"/>
  <c r="G68" i="1"/>
  <c r="G67" i="1" s="1"/>
  <c r="E57" i="1"/>
  <c r="G57" i="1"/>
  <c r="F57" i="1"/>
  <c r="F54" i="1" s="1"/>
  <c r="E33" i="1"/>
  <c r="G33" i="1"/>
  <c r="G32" i="1" s="1"/>
  <c r="F33" i="1"/>
  <c r="G83" i="1" l="1"/>
  <c r="H83" i="1" s="1"/>
  <c r="H15" i="1"/>
  <c r="H14" i="1"/>
  <c r="F93" i="1"/>
  <c r="H94" i="1"/>
  <c r="F67" i="1"/>
  <c r="H67" i="1" s="1"/>
  <c r="H68" i="1"/>
  <c r="G54" i="1"/>
  <c r="H54" i="1" s="1"/>
  <c r="H57" i="1"/>
  <c r="F42" i="1"/>
  <c r="H42" i="1" s="1"/>
  <c r="H43" i="1"/>
  <c r="F32" i="1"/>
  <c r="H32" i="1" s="1"/>
  <c r="H33" i="1"/>
  <c r="E68" i="1"/>
  <c r="E67" i="1" s="1"/>
  <c r="E83" i="1"/>
  <c r="E54" i="1"/>
  <c r="E32" i="1"/>
  <c r="E42" i="1"/>
  <c r="E93" i="1"/>
  <c r="H93" i="1" l="1"/>
  <c r="G13" i="1"/>
  <c r="G286" i="1" s="1"/>
  <c r="F13" i="1"/>
  <c r="F286" i="1" l="1"/>
  <c r="H13" i="1"/>
  <c r="E13" i="1"/>
  <c r="E286" i="1" s="1"/>
  <c r="H286" i="1" l="1"/>
</calcChain>
</file>

<file path=xl/sharedStrings.xml><?xml version="1.0" encoding="utf-8"?>
<sst xmlns="http://schemas.openxmlformats.org/spreadsheetml/2006/main" count="827" uniqueCount="541">
  <si>
    <t>Гл. администратор</t>
  </si>
  <si>
    <t>КВД</t>
  </si>
  <si>
    <t>Наименование КВД</t>
  </si>
  <si>
    <t>000</t>
  </si>
  <si>
    <t>НАЛОГОВЫЕ И НЕНАЛОГОВЫЕ ДОХОДЫ</t>
  </si>
  <si>
    <t>182</t>
  </si>
  <si>
    <t>НАЛОГИ НА ПРИБЫЛЬ, ДОХОДЫ</t>
  </si>
  <si>
    <t>Налог на прибыль организаций</t>
  </si>
  <si>
    <t>Налог на прибыль организаций, зачисляемый в бюджеты бюджетной системы Российской Федерации по соответствующим ставкам</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</si>
  <si>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</si>
  <si>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</si>
  <si>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</si>
  <si>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</si>
  <si>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</si>
  <si>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</si>
  <si>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</si>
  <si>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</si>
  <si>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</si>
  <si>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</si>
  <si>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</si>
  <si>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</si>
  <si>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</si>
  <si>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</si>
  <si>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</si>
  <si>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</si>
  <si>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Единый налог на вмененный доход для отдельных видов деятельности</t>
  </si>
  <si>
    <t>Единый сельскохозяйственный налог</t>
  </si>
  <si>
    <t>Налог, взимаемый в связи с применением патентной системы налогообложения</t>
  </si>
  <si>
    <t>Налог, взимаемый в связи с применением патентной системы налогообложения, зачисляемый в бюджеты муниципальных округов</t>
  </si>
  <si>
    <t>НАЛОГИ НА ИМУЩЕСТВО</t>
  </si>
  <si>
    <t>Налог на имущество физических лиц</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</si>
  <si>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</si>
  <si>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Земельный налог</t>
  </si>
  <si>
    <t>Земельный налог с организаций</t>
  </si>
  <si>
    <t>Земельный налог с организаций, обладающих земельным участком, расположенным в границах муниципальных округов</t>
  </si>
  <si>
    <t>Земельный налог с физических лиц</t>
  </si>
  <si>
    <t>Земельный налог с физических лиц, обладающих земельным участком, расположенным в границах муниципальных округов</t>
  </si>
  <si>
    <t>ГОСУДАРСТВЕННАЯ ПОШЛИНА</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</si>
  <si>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</si>
  <si>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</si>
  <si>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</si>
  <si>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</si>
  <si>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</si>
  <si>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</si>
  <si>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Доходы от сдачи в аренду имущества, составляющего государственную (муниципальную) казну (за исключением земельных участков)</t>
  </si>
  <si>
    <t>Доходы от сдачи в аренду имущества, составляющего казну муниципальных округов (за исключением земельных участков)</t>
  </si>
  <si>
    <t>ДОХОДЫ ОТ ОКАЗАНИЯ ПЛАТНЫХ УСЛУГ И КОМПЕНСАЦИИ ЗАТРАТ ГОСУДАРСТВА</t>
  </si>
  <si>
    <t>Доходы от оказания платных услуг (работ)</t>
  </si>
  <si>
    <t>Прочие доходы от оказания платных услуг (работ)</t>
  </si>
  <si>
    <t>Прочие доходы от оказания платных услуг (работ) получателями средств бюджетов муниципальных округов</t>
  </si>
  <si>
    <t>Доходы от компенсации затрат государства</t>
  </si>
  <si>
    <t>Прочие доходы от компенсации затрат государства</t>
  </si>
  <si>
    <t>Прочие доходы от компенсации затрат бюджетов муниципальных округов</t>
  </si>
  <si>
    <t>ДОХОДЫ ОТ ПРОДАЖИ МАТЕРИАЛЬНЫХ И НЕМАТЕРИАЛЬНЫХ АКТИВОВ</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</si>
  <si>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</si>
  <si>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</si>
  <si>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</si>
  <si>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</si>
  <si>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</si>
  <si>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</si>
  <si>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</si>
  <si>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</si>
  <si>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</si>
  <si>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</si>
  <si>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</si>
  <si>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административных правонарушениях</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</si>
  <si>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</si>
  <si>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</si>
  <si>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</si>
  <si>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</si>
  <si>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</si>
  <si>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муниципальных округов на выравнивание бюджетной обеспеченности из бюджета субъекта Российской Федерации</t>
  </si>
  <si>
    <t>Субсидии бюджетам бюджетной системы Российской Федерации (межбюджетные субсидии)</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</si>
  <si>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</si>
  <si>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округов (на государственную поддержку отрасли культуры (модернизация библиотек в части комплектования книжных фондов))</t>
  </si>
  <si>
    <t>Прочие субсидии</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</si>
  <si>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</si>
  <si>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</si>
  <si>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округов на выполнение передаваемых полномочий субъектов Российской Федерации</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</si>
  <si>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</si>
  <si>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</si>
  <si>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</si>
  <si>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Итого</t>
  </si>
  <si>
    <t>Государственная пошлина по делам, рассматриваемым в судах общей юрисдикции, мировыми судьями</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</si>
  <si>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</si>
  <si>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</si>
  <si>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</si>
  <si>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188</t>
  </si>
  <si>
    <t>950</t>
  </si>
  <si>
    <t>1 01 02150 01 0000 110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</si>
  <si>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</si>
  <si>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1 01 02210 01 0000 110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</si>
  <si>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</si>
  <si>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1 01 02230 01 0000 110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</si>
  <si>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</si>
  <si>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1 01 02040 01 0000 110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</si>
  <si>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</si>
  <si>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930</t>
  </si>
  <si>
    <t>900</t>
  </si>
  <si>
    <t>006</t>
  </si>
  <si>
    <t>439</t>
  </si>
  <si>
    <t>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</si>
  <si>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</si>
  <si>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</si>
  <si>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</si>
  <si>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</si>
  <si>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</si>
  <si>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1 16 01083 01 0000 140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</si>
  <si>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</si>
  <si>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</si>
  <si>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</si>
  <si>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</si>
  <si>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</si>
  <si>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</si>
  <si>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</si>
  <si>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1 16 01153 01 0000 140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</si>
  <si>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</si>
  <si>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</si>
  <si>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</si>
  <si>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</si>
  <si>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</si>
  <si>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</si>
  <si>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</si>
  <si>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</si>
  <si>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</si>
  <si>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1 16 01200 01 0000 140</t>
  </si>
  <si>
    <t>1 16 01203 01 0000 140</t>
  </si>
  <si>
    <t>120</t>
  </si>
  <si>
    <t>076</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</si>
  <si>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</si>
  <si>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</si>
  <si>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</si>
  <si>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</si>
  <si>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Платежи в целях возмещения причиненного ущерба (убытков)</t>
  </si>
  <si>
    <t>1 16 10000 00 0000 140</t>
  </si>
  <si>
    <t>2 02 15001 14 0000 150</t>
  </si>
  <si>
    <t>2 02 15001 00 0000 150</t>
  </si>
  <si>
    <t>2 02 10000 00 0000 150</t>
  </si>
  <si>
    <t>990</t>
  </si>
  <si>
    <t>2 02 00000 00 0000 000</t>
  </si>
  <si>
    <t>2 00 00000 00 0000 000</t>
  </si>
  <si>
    <t>2 02 15002 14 0000 150</t>
  </si>
  <si>
    <t>Дотации бюджетам муниципальных округов на поддержку мер по обеспечению сбалансированности бюджетов</t>
  </si>
  <si>
    <t>2 02 15002 00 0000 150</t>
  </si>
  <si>
    <t>Дотации бюджетам на поддержку мер по обеспечению сбалансированности бюджетов</t>
  </si>
  <si>
    <t>2 02 19999 00 0000 150</t>
  </si>
  <si>
    <t>Прочие дотации</t>
  </si>
  <si>
    <t>Субсидии бюджетам муниципальных округов (оснащение образовательных учреждений в сфере культуры музыкальными инструментами, оборудованием и учебными материалами)</t>
  </si>
  <si>
    <t>202 25519 00 0000 150</t>
  </si>
  <si>
    <t>2 02 25555 00 0000 150</t>
  </si>
  <si>
    <t>Субсидии бюджетам на реализацию программ формирования современной городской среды</t>
  </si>
  <si>
    <t>2 02 25555 14 0000 150</t>
  </si>
  <si>
    <t>Субсидии бюджетам муниципальных округов на реализацию программ формирования современной городской среды</t>
  </si>
  <si>
    <t>202 20000 00 0000 150</t>
  </si>
  <si>
    <t>202 29999 00 0000 150</t>
  </si>
  <si>
    <t>202 29999 14 0000 150</t>
  </si>
  <si>
    <t>202 29999 14 7563 150</t>
  </si>
  <si>
    <t xml:space="preserve">Прочие субсидии бюджетам муниципальных округов
</t>
  </si>
  <si>
    <t xml:space="preserve">Прочие субсидии бюджетам муниципальных округов (на приведение зданий и сооружений общеобразовательных организаций в соответствие с требованиями законодательства в рамках межведомственного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
</t>
  </si>
  <si>
    <t>2 02 29999 14 7582 150</t>
  </si>
  <si>
    <t xml:space="preserve">Прочие субсидии бюджетам муниципальных округов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межведомственного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
</t>
  </si>
  <si>
    <t>2 02 29999 14 7583 150</t>
  </si>
  <si>
    <t xml:space="preserve">Прочие субсидии бюджетам муниципальных округов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
</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</si>
  <si>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</si>
  <si>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202 25304 00 0000 150</t>
  </si>
  <si>
    <t>202 25304 14 0000 150</t>
  </si>
  <si>
    <t>202 29999 14 7397 150</t>
  </si>
  <si>
    <t xml:space="preserve">Прочие субсидии бюджетам муниципальных округов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
</t>
  </si>
  <si>
    <t>202 29999 14 7488 150</t>
  </si>
  <si>
    <t xml:space="preserve">Прочие субсидии бюджетам муниципальных округов (на комплектование книжных фондов библиотек муниципальных образований Красноярского края в рамках межведомственного проекта «Сохранение культурного и исторического наследия» государственной программы Красноярского края «Развитие культуры»)
</t>
  </si>
  <si>
    <t>202 29999 14 7456 150</t>
  </si>
  <si>
    <t xml:space="preserve">Прочие субсидии бюджетам муниципальных округов (на поддержку деятельности муниципальных молодежных центров в рамках комплекса процессных мероприятий «Вовлечение молодежи в социальную практику» государственной программы Красноярского края  «Молодежь Красноярского края в XXI веке»)
</t>
  </si>
  <si>
    <t>202 30000 00 0000 150</t>
  </si>
  <si>
    <t>202 30024 00 0000 150</t>
  </si>
  <si>
    <t>202 30024 14 0000 150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</si>
  <si>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</si>
  <si>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202 30024 14 7649 150</t>
  </si>
  <si>
    <t>202 30024 14 7570 150</t>
  </si>
  <si>
    <t>202 30024 14 7566 150</t>
  </si>
  <si>
    <t>202 30029 14 0000 150</t>
  </si>
  <si>
    <t>202 30029 00 0000 150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</si>
  <si>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</si>
  <si>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202 30024 14 7554 150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</si>
  <si>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</si>
  <si>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</si>
  <si>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202 30024 14 7517 150</t>
  </si>
  <si>
    <t>202 35118 00 0000 150</t>
  </si>
  <si>
    <t>202 35118 14 0000 150</t>
  </si>
  <si>
    <t>202 30024 14 0289 150</t>
  </si>
  <si>
    <t>Субвенции бюджетам муниципальных округов на выполнение передаваемых полномочий субъектов Российской Федерации (на организацию и осуществление деятельности по опеке и попечительству в отношении совершеннолетних граждан, по защите имущественных прав безвестно отсутствующих граждан, а также в сфере патронажа (в соответствии с Законом края от 11 июля 2019 года № 7-2988) )</t>
  </si>
  <si>
    <t>Субвенции бюджетам муниципальных округов на выполнение передаваемых полномочий субъектов Российской Федерации (на выполнение отдельных государственных полномочий по решению вопросов поддержки сельскохозяйственного производства (в соответствии с Законом края от 27 декабря 2005 года № 17-4397) )</t>
  </si>
  <si>
    <t>Субвенции бюджетам муниципальных округов на выполнение передаваемых полномочий субъектов Российской Федерации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t>
  </si>
  <si>
    <t>Субвенции бюджетам муниципальных округов на выполнение передаваемых полномочий субъектов Российской Федерации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t>
  </si>
  <si>
    <t>Субвенции бюджетам муниципальных округов на выполнение передаваемых полномочий субъектов Российской Федерации (на реализацию отдельных мер по обеспечению ограничения платы граждан за коммунальные услуги (в соответствии с Законом края от 1 декабря 2014 года № 7-2839) )</t>
  </si>
  <si>
    <t>202 30024 14 7604 150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</si>
  <si>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t>
  </si>
  <si>
    <t>202 35120 00 0000 150</t>
  </si>
  <si>
    <t>202 35120 14 0000 150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</si>
  <si>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t>
  </si>
  <si>
    <t>202 30024 14 7552 150</t>
  </si>
  <si>
    <t>202 30024 14 7514 150</t>
  </si>
  <si>
    <t>Субвенции бюджетам муниципальных округов на выполнение передаваемых полномочий субъектов Российской Федерации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t>
  </si>
  <si>
    <t>202 30024 14 7519 150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</si>
  <si>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</si>
  <si>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t>
  </si>
  <si>
    <t>Субвенции бюджетам муниципальных округов на выполнение передаваемых полномочий субъектов Российской Федерации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t>
  </si>
  <si>
    <t>Субвенции бюджетам муниципальных округов на выполнение передаваемых полномочий субъектов Российской Федерации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t>
  </si>
  <si>
    <t>2 07 00000 00 0000 000</t>
  </si>
  <si>
    <t>ПРОЧИЕ БЕЗВОЗМЕЗДНЫЕ ПОСТУПЛЕНИЯ</t>
  </si>
  <si>
    <t>Поступления от денежных пожертвований, предоставляемых физическими лицами получателям средств бюджетов муниципальных округов</t>
  </si>
  <si>
    <t>2 07 04020 14 0000 150</t>
  </si>
  <si>
    <t>1 00 00000 00 0000 000</t>
  </si>
  <si>
    <t>1 01 00000 00 0000 000</t>
  </si>
  <si>
    <t>1 01 01000 00 0000 110</t>
  </si>
  <si>
    <t>101 01010 00 0000 110</t>
  </si>
  <si>
    <t>101 01012 02 0000 110</t>
  </si>
  <si>
    <t>101 02000 01 0000 110</t>
  </si>
  <si>
    <t>1 01 02010 01 0000 110</t>
  </si>
  <si>
    <t>1 01 02020 01 0000 110</t>
  </si>
  <si>
    <t>1 01 02030 01 0000 110</t>
  </si>
  <si>
    <t>101 02080 01 0000 110</t>
  </si>
  <si>
    <t>101 02130 01 0000 110</t>
  </si>
  <si>
    <t>101 02140 01 0000 110</t>
  </si>
  <si>
    <t>103 02000 01 0000 110</t>
  </si>
  <si>
    <t>103 02230 01 0000 110</t>
  </si>
  <si>
    <t>103 02231 01 0000 110</t>
  </si>
  <si>
    <t>103 02240 01 0000 110</t>
  </si>
  <si>
    <t>103 02241 01 0000 110</t>
  </si>
  <si>
    <t>103 02250 01 0000 110</t>
  </si>
  <si>
    <t>103 0225101 0000 110</t>
  </si>
  <si>
    <t>103 02260 01 0000 110</t>
  </si>
  <si>
    <t>103 02261 01 0000 110</t>
  </si>
  <si>
    <t>105 01 00000 0000 110</t>
  </si>
  <si>
    <t>105 01010 01 0000 110</t>
  </si>
  <si>
    <t>105 01011 01 0000 110</t>
  </si>
  <si>
    <t>105 01020 01 0000 110</t>
  </si>
  <si>
    <t>105 01021 01 0000 110</t>
  </si>
  <si>
    <t>105 02000 02 0000 110</t>
  </si>
  <si>
    <t>105 02010 02 0000 110</t>
  </si>
  <si>
    <t>105 03000 01 0000 110</t>
  </si>
  <si>
    <t>105 03010 01 0000 110</t>
  </si>
  <si>
    <t>105 04000 02 0000 110</t>
  </si>
  <si>
    <t>105 04060 02 0000 110</t>
  </si>
  <si>
    <t>106 01000 00 0000 110</t>
  </si>
  <si>
    <t>106 01020 14 0000 110</t>
  </si>
  <si>
    <t>106 06000 00 0000 110</t>
  </si>
  <si>
    <t>106 06030 00 0000 110</t>
  </si>
  <si>
    <t>106 06032 14 0000 110</t>
  </si>
  <si>
    <t>106 06040 00 0000 110</t>
  </si>
  <si>
    <t>106 06042 14 0000 110</t>
  </si>
  <si>
    <t>108 03000 01 0000 110</t>
  </si>
  <si>
    <t>108 03010 01 0000 110</t>
  </si>
  <si>
    <t>111 05000 00 0000 120</t>
  </si>
  <si>
    <t>111 05010 00 0000 120</t>
  </si>
  <si>
    <t>111 05012 14 0000 120</t>
  </si>
  <si>
    <t>111 05020 00 0000 120</t>
  </si>
  <si>
    <t>111 05024 14 0000 120</t>
  </si>
  <si>
    <t>111 05030 00 0000 120</t>
  </si>
  <si>
    <t>111 05034 14 0000 120</t>
  </si>
  <si>
    <t>111 05070 00 0000 120</t>
  </si>
  <si>
    <t>111 05074 14 0000 120</t>
  </si>
  <si>
    <t>113 01000 00 0000 130</t>
  </si>
  <si>
    <t>113 01990 00 0000 130</t>
  </si>
  <si>
    <t>113 01994 14 0000 130</t>
  </si>
  <si>
    <t>113 02000 00 0000 130</t>
  </si>
  <si>
    <t>113 02990 00 0000 130</t>
  </si>
  <si>
    <t>113 02994 14 0000 130</t>
  </si>
  <si>
    <t>114 06000 00 0000 430</t>
  </si>
  <si>
    <t>114 06010 00 0000 430</t>
  </si>
  <si>
    <t>114 06012 14 0000 430</t>
  </si>
  <si>
    <t>116 01000 01 0000 140</t>
  </si>
  <si>
    <t>116 01050 01 0000 140</t>
  </si>
  <si>
    <t>116 01053 01 0000 140</t>
  </si>
  <si>
    <t>116 01060 01 0000 140</t>
  </si>
  <si>
    <t>116 01063 01 0000 140</t>
  </si>
  <si>
    <t>116 02000 02 0000 140</t>
  </si>
  <si>
    <t>116 02020 02 0000 140</t>
  </si>
  <si>
    <t>№ строки</t>
  </si>
  <si>
    <t>1</t>
  </si>
  <si>
    <t>2</t>
  </si>
  <si>
    <t>3</t>
  </si>
  <si>
    <t>178</t>
  </si>
  <si>
    <t>Субвенции бюджетам муниципальных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t>
  </si>
  <si>
    <t>Субвенции бюджетам муниципальных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</si>
  <si>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</si>
  <si>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</si>
  <si>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2 02 19999 14 2722 150</t>
  </si>
  <si>
    <t>Прочие дотации бюджетам муниципальных округов (на частичную компенсацию расходов на оплату труда работников муниципальных учреждений)</t>
  </si>
  <si>
    <t>2 02 19999 14 2724 150</t>
  </si>
  <si>
    <t>Прочие дотации бюджетам муниципальных округов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t>
  </si>
  <si>
    <t>202 25349 00 0000 150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</si>
  <si>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</si>
  <si>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202 25349 14 0000 150</t>
  </si>
  <si>
    <t>2 02 29999 14 9113 150</t>
  </si>
  <si>
    <t>Прочие субсидии бюджетам муниципальных округов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дорожного фонда Красноярского края)</t>
  </si>
  <si>
    <t>2 02 29999 14 9114 150</t>
  </si>
  <si>
    <t>Прочие субсидии бюджетам муниципальных округов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t>
  </si>
  <si>
    <t>2 02 29999 14 9116 150</t>
  </si>
  <si>
    <t>Прочие субсидии бюджетам муниципальных округов (на капитальный ремонт и ремонт автомобильных дорог общего пользования местного значения за счет средств дорожного фонда Красноярского края)</t>
  </si>
  <si>
    <t>202 30024 14 7587 150</t>
  </si>
  <si>
    <t>Субвенции бюджетам муниципальных округов на выполнение передаваемых полномочий субъектов Российской Федерации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t>
  </si>
  <si>
    <t>Прочие межбюджетные трансферты, передаваемые бюджетам</t>
  </si>
  <si>
    <t>2 02 49999 14 0000 150</t>
  </si>
  <si>
    <t>Прочие межбюджетные трансферты, передаваемые бюджетам муниципальных округов</t>
  </si>
  <si>
    <t>2 02 49999 14 7848 150</t>
  </si>
  <si>
    <t>Прочие межбюджетные трансферты, передаваемые бюджетам муниципальных округов (на устройство спортивных сооружений в сельской местности)</t>
  </si>
  <si>
    <t>202 30024 14 7408 150</t>
  </si>
  <si>
    <t>202 30024 14 7409 150</t>
  </si>
  <si>
    <t>202 30024 14 7429 150</t>
  </si>
  <si>
    <t>202 30024 14 7518 150</t>
  </si>
  <si>
    <t>202 30024 14 7564 150</t>
  </si>
  <si>
    <t>202 30024 14 7588 150</t>
  </si>
  <si>
    <t>202 30024 14 7846 150</t>
  </si>
  <si>
    <t>202 25519 14 5190 150</t>
  </si>
  <si>
    <t>202 25519 14 5191 150</t>
  </si>
  <si>
    <t>1 11 05034 14 0000 120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</si>
  <si>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</si>
  <si>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</si>
  <si>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</si>
  <si>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</si>
  <si>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202 25519 14 0000 150</t>
  </si>
  <si>
    <t>Субсидии бюджетам муниципальных округов на поддержку отрасли культуры</t>
  </si>
  <si>
    <t xml:space="preserve">Субсидии бюджетам на поддержку отрасли культуры
</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</si>
  <si>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</si>
  <si>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</si>
  <si>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Прочие безвозмездные поступления в бюджеты муниципальных округов
</t>
  </si>
  <si>
    <t>2 07 04000 14 0000 150</t>
  </si>
  <si>
    <t>2 02 40000 00 0000 150</t>
  </si>
  <si>
    <t>2 02 49999 00 0000 150</t>
  </si>
  <si>
    <t>Иные межбюджетные трансферты</t>
  </si>
  <si>
    <t>2 02 45050 00 0000 150</t>
  </si>
  <si>
    <t>2 02 45050 14 0000 150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</si>
  <si>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</si>
  <si>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</si>
  <si>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2 02 45179 00 0000 150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</si>
  <si>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</si>
  <si>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</si>
  <si>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2 02 45179 14 0000 150</t>
  </si>
  <si>
    <t>2 02 45303 00 0000 150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</si>
  <si>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</si>
  <si>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2 02 45303 14 0000 150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</si>
  <si>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</si>
  <si>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2 02 45519 00 0000 150</t>
  </si>
  <si>
    <t>Межбюджетные трансферты, передаваемые бюджетам на поддержку отрасли культуры</t>
  </si>
  <si>
    <t>Межбюджетные трансферты, передаваемые бюджетам муниципальных округов на поддержку отрасли культуры</t>
  </si>
  <si>
    <t>2 02 45519 14 0000 150</t>
  </si>
  <si>
    <t>2 02 49999 14 5559 150</t>
  </si>
  <si>
    <t>Прочие межбюджетные трансферты, передаваемые бюджетам муниципальных округов (на оснащение общеобразовательных организаций средствами обучения и воспитания для реализации учебных предметов)</t>
  </si>
  <si>
    <t>2 02 49999 14 7412 150</t>
  </si>
  <si>
    <t>2 02 49999 14 7664 150</t>
  </si>
  <si>
    <t>Прочие межбюджетные трансферты, передаваемые бюджетам муниципальных округов (на обеспечение первичных мер пожарной безопасности)</t>
  </si>
  <si>
    <t>Прочие межбюджетные трансферты, передаваемые бюджетам муниципальных округов (на государственную поддержку муниципальных комплексных проектов развития)</t>
  </si>
  <si>
    <t>1 11 09044 14 0000 120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</si>
  <si>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</si>
  <si>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1 11 09040 00 0000 120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</si>
  <si>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</si>
  <si>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</si>
  <si>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</si>
  <si>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2 02 25497 00 0000 150
</t>
  </si>
  <si>
    <t>Субсидии бюджетам на реализацию мероприятий по обеспечению жильем молодых семей</t>
  </si>
  <si>
    <t>2 02 25497 14 0000 150</t>
  </si>
  <si>
    <t>Субсидии бюджетам муниципальных округов на реализацию мероприятий по обеспечению жильем молодых семей</t>
  </si>
  <si>
    <t>2 02 49999 14 7418 150</t>
  </si>
  <si>
    <t>Прочие межбюджетные трансферты, передаваемые бюджетам муниципальных округов ( на поддержку физкультурно-спортивных клубов по месту жительства)</t>
  </si>
  <si>
    <t>2 02 49999 14 2650 150</t>
  </si>
  <si>
    <t>Прочие межбюджетные трансферты, передаваемые бюджетам муниципальных округов (на выполнение требований федеральных стандартов спортивной подготовки)</t>
  </si>
  <si>
    <t>2 02 49999 14 0853 150</t>
  </si>
  <si>
    <t>Прочие межбюджетные трансферты, передаваемые бюджетам муниципальных округов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и (или) лиц, выполняющих (выполнявших) задачи по отражению вооруженного вторжения на территорию Российской Федерации, по министерству образования Красноярского края )</t>
  </si>
  <si>
    <t>2 02 49999 14 7691 150</t>
  </si>
  <si>
    <t>Прочие межбюджетные трансферты, передаваемые бюджетам муниципальных округов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t>
  </si>
  <si>
    <t>202 29999 14 7568 150</t>
  </si>
  <si>
    <t>Прочие субсидии бюджетам муниципальных округов ( на увеличение охвата детей, обучающихся по дополнительным общеразвивающим программам)</t>
  </si>
  <si>
    <t>2 02 49999 14 7555 150</t>
  </si>
  <si>
    <t>Прочие межбюджетные трансферты, передаваемые бюджетам муниципальных округов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t>
  </si>
  <si>
    <t>202 29999 14 7453 150</t>
  </si>
  <si>
    <t>Прочие субсидии бюджетам муниципальных округов ( для поощрения муниципальных образований - победителей конкурса по благоустройству территории общего пользования)</t>
  </si>
  <si>
    <t>2 19 60010 14 0000 150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</si>
  <si>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</si>
  <si>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2 19 00000 00 0000 000</t>
  </si>
  <si>
    <t>ВОЗВРАТ ОСТАТКОВ СУБСИДИЙ, СУБВЕНЦИЙ И ИНЫХ МЕЖБЮДЖЕТНЫХ ТРАНСФЕРТОВ, ИМЕЮЩИХ ЦЕЛЕВОЕ НАЗНАЧЕНИЕ, ПРОШЛЫХ ЛЕТ</t>
  </si>
  <si>
    <t>2 19 00000 14 0000 150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</si>
  <si>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</si>
  <si>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111 05034 14 0001 120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</si>
  <si>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(поступления от муниципального казенного учреждения)</t>
  </si>
  <si>
    <t>1 13 02064 14 0000 130</t>
  </si>
  <si>
    <t>Доходы, поступающие в порядке возмещения расходов, понесенных в связи с эксплуатацией имущества муниципальных округов</t>
  </si>
  <si>
    <t>1 13 02060 00 0000 130</t>
  </si>
  <si>
    <t>Доходы, поступающие в порядке возмещения расходов, понесенных в связи с эксплуатацией имущества</t>
  </si>
  <si>
    <t>Утвержденные бюджетные назначения</t>
  </si>
  <si>
    <t>Уточненные бюджетные назначения</t>
  </si>
  <si>
    <t>I. ДОХОДЫ</t>
  </si>
  <si>
    <t>Исполнено</t>
  </si>
  <si>
    <t>Неисполненные назначения</t>
  </si>
  <si>
    <t>1 01 02200 01 0000 110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</si>
  <si>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</si>
  <si>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108 04000 010000110</t>
  </si>
  <si>
    <t>108 04020 01 0000 110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</si>
  <si>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</si>
  <si>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</si>
  <si>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1 16 10129 01 0000 140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</si>
  <si>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</si>
  <si>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Платежи, уплачиваемые в целях возмещения вреда</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</si>
  <si>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</si>
  <si>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ПРОЧИЕ НЕНАЛОГОВЫЕ ДОХОДЫ</t>
  </si>
  <si>
    <t>Невыясненные поступления</t>
  </si>
  <si>
    <t>Невыясненные поступления, зачисляемые в бюджеты муниципальных округов</t>
  </si>
  <si>
    <t>Прочие неналоговые доходы</t>
  </si>
  <si>
    <t>Прочие неналоговые доходы бюджетов муниципальных округов</t>
  </si>
  <si>
    <t>1 16 11000 01 0000 140</t>
  </si>
  <si>
    <t>031</t>
  </si>
  <si>
    <t>1 16 11050 01 0000 140</t>
  </si>
  <si>
    <t>1 17 00000 00 0000 000</t>
  </si>
  <si>
    <t>1 17 01000 00 0000 180</t>
  </si>
  <si>
    <t>1 17 01040 14 0000 180</t>
  </si>
  <si>
    <t>1 17 05000 00 0000 180</t>
  </si>
  <si>
    <t>1 17 05040 14 0000 180</t>
  </si>
  <si>
    <t>202 29999 14 7437 150</t>
  </si>
  <si>
    <t>Прочие субсидии бюджетам муниципальных округов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t>
  </si>
  <si>
    <t>203 29999 14 7454 150</t>
  </si>
  <si>
    <t>Прочие субсидии бюджетам муниципальных округов (на развитие системы патриотического воспитания в рамках деятельности муниципальных молодежных центров в рамках комплекса процессных мероприятий «Патриотическое воспитание молодежи» государственной программы Красноярского края «Молодежь Красноярского края в XXI веке»)</t>
  </si>
  <si>
    <t>2 02 29999 14 7840 150</t>
  </si>
  <si>
    <t>Прочие субсидии бюджетам муниципальных округов (на развитие и повышение качества работы муниципальных учреждений)</t>
  </si>
  <si>
    <t>2 02 49999 14 7641 150</t>
  </si>
  <si>
    <t>Прочие межбюджетные трансферты, передаваемые бюджетам муниципальных округов (на осуществление расходов, направленных на реализацию мероприятий по поддержке местных инициатив)</t>
  </si>
  <si>
    <t>2 02 49999 14 7745 150</t>
  </si>
  <si>
    <t>Прочие межбюджетные трансферты, передаваемые бюджетам муниципальных округов (за содействие развитию налогового потенциала)</t>
  </si>
  <si>
    <t>2 02 49999 14 7749 150</t>
  </si>
  <si>
    <t>Прочие межбюджетные трансферты, передаваемые бюджетам муниципальных округов (на реализацию проектов по решению вопросов местного значения, осуществляемых непосредственно населением на территории населенного пункта)</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</si>
  <si>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</si>
  <si>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</si>
  <si>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</si>
  <si>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</si>
  <si>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</si>
  <si>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2 18 00000 00 0000 000</t>
  </si>
  <si>
    <t>2 18 00000 00 0000 150</t>
  </si>
  <si>
    <t>2 18 00000 14 0000 150</t>
  </si>
  <si>
    <t>2 18 04000 14 0000 150</t>
  </si>
  <si>
    <t>2 18 04030 14 0000 150</t>
  </si>
  <si>
    <t>202 35082 00 0000 150</t>
  </si>
  <si>
    <t>202 35082 14 0000 150</t>
  </si>
  <si>
    <t>Приложение № 1</t>
  </si>
  <si>
    <t>к постановлению                                                                                   Администрации Шушенского                                                       муниципального округа</t>
  </si>
  <si>
    <t>Отчет об исполнении  бюджета округа за полугодие 2026 года</t>
  </si>
  <si>
    <t>1 17 15000 00 0000 150</t>
  </si>
  <si>
    <t>Инициативные платежи</t>
  </si>
  <si>
    <r>
      <t xml:space="preserve">Наименование финансового органа: </t>
    </r>
    <r>
      <rPr>
        <u/>
        <sz val="12"/>
        <rFont val="Arial"/>
        <family val="2"/>
        <charset val="204"/>
      </rPr>
      <t>Финансовое управление Администрации Шушенского муниципального округа</t>
    </r>
  </si>
  <si>
    <t>Налог на прибыль организаций, зачисляемый в бюджеты субъектов Российской Федерации</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</si>
  <si>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</si>
  <si>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</si>
  <si>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103 00000 00 0000 000</t>
  </si>
  <si>
    <t>105 00000 00 0000 000</t>
  </si>
  <si>
    <t>106 00000 00 0000 000</t>
  </si>
  <si>
    <t>108 00000 00 0000 000</t>
  </si>
  <si>
    <t>111 00000 00 0000 000</t>
  </si>
  <si>
    <t>113 00000 00 0000 000</t>
  </si>
  <si>
    <t>114 00000 00 0000 000</t>
  </si>
  <si>
    <t>116 00000 00 0000 000</t>
  </si>
  <si>
    <t>Инициативные платежи, зачисляемые в бюджеты муниципальных округов</t>
  </si>
  <si>
    <t>1 17 15020 14 0112 150</t>
  </si>
  <si>
    <t>Инициативные платежи, зачисляемые в бюджеты муниципальных округов (поступления от физических лиц (инициативный проект "Благоустройство места Памяти в селе Сизая "Сквер Победы") )</t>
  </si>
  <si>
    <t>1 17 15020 14 0121 150</t>
  </si>
  <si>
    <t>Инициативные платежи, зачисляемые в бюджеты муниципальных округов (поступления от юридических лиц (индивидуальных предпринимателей) (инициативный проект "Приобретение навесного оборудования для трактора", п.Синеборск))</t>
  </si>
  <si>
    <t>1 17 15020 14 0122 150</t>
  </si>
  <si>
    <t>Инициативные платежи, зачисляемые в бюджеты муниципальных округов (поступления от физических лиц (инициативный проект "Приобретение навесного оборудования для трактора", п.Синеборск))</t>
  </si>
  <si>
    <t>1 17 15020 14 0132 150</t>
  </si>
  <si>
    <t>Инициативные платежи, зачисляемые в бюджеты муниципальных округов (поступления от физических лиц (инициативный проект "Благоустройство территории кладбища в с.Каптырево"))</t>
  </si>
  <si>
    <t>1 17 15020 14 0141 150</t>
  </si>
  <si>
    <t>Инициативные платежи, зачисляемые в бюджеты муниципальных округов (поступления от юридических лиц (индивидуальных предпринимателей) (инициативный проект "Дом, где живет праздник", с.Иджа) )</t>
  </si>
  <si>
    <t>1 17 15020 14 0142 150</t>
  </si>
  <si>
    <t>Инициативные платежи, зачисляемые в бюджеты муниципальных округов (поступления от физических лиц (инициативный проект "Дом, где живет праздник", с.Иджа) )</t>
  </si>
  <si>
    <t>1 17 15020 14 0151 150</t>
  </si>
  <si>
    <t>Инициативные платежи, зачисляемые в бюджеты муниципальных округов (поступления от юридических лиц (индивидуальных предпринимателей) (инициативный проект "Благоустройство территории стадиона в с.Субботино - 2 этап"))</t>
  </si>
  <si>
    <t>1 17 15020 14 0152 150</t>
  </si>
  <si>
    <t>Инициативные платежи, зачисляемые в бюджеты муниципальных округов (поступления от физических лиц (инициативный проект "Благоустройство территории стадиона в с.Субботино - 2 этап"))</t>
  </si>
  <si>
    <t>1 17 15020 14 0802 150</t>
  </si>
  <si>
    <t>Инициативные платежи, зачисляемые в бюджеты муниципальных округов (поступления от физических лиц (Реализация мероприятий по благоустройство дворовых территорий))</t>
  </si>
  <si>
    <t>1 17 15020 14 0911 150</t>
  </si>
  <si>
    <t>Инициативные платежи, зачисляемые в бюджеты муниципальных округов (поступления от юридических лиц (индивидуальных предпринимателей) (Обустройство детской площадки в д.Козлово))</t>
  </si>
  <si>
    <t>1 17 15020 14 0912 150</t>
  </si>
  <si>
    <t>Инициативные платежи, зачисляемые в бюджеты муниципальных округов (поступления от физических лиц (Обустройство детской площадки в д.Козлово))</t>
  </si>
  <si>
    <t>1 17 15020 14 0921 150</t>
  </si>
  <si>
    <t>Инициативные платежи, зачисляемые в бюджеты муниципальных округов (поступления от юридических лиц (индивидуальных предпринимателей) (Светлая улица безопасность и комфорт в с.Дубенское))</t>
  </si>
  <si>
    <t>1 17 15020 14 0922 150</t>
  </si>
  <si>
    <t>Инициативные платежи, зачисляемые в бюджеты муниципальных округов (поступления от физических лиц (Светлая улица безопасность и комфорт в с.Дубенское))</t>
  </si>
  <si>
    <t>1 17 15020 14 0931 150</t>
  </si>
  <si>
    <t>Инициативные платежи, зачисляемые в бюджеты муниципальных округов (поступления от юридических лиц (индивидуальных предпринимателей) (Ремонт уличного освещения в п.Майский))</t>
  </si>
  <si>
    <t>1 17 15020 14 0932 150</t>
  </si>
  <si>
    <t>Инициативные платежи, зачисляемые в бюджеты муниципальных округов (поступления от физических лиц (Ремонт уличного освещения в п.Майский))</t>
  </si>
  <si>
    <t>1 17 15020 14 0941 150</t>
  </si>
  <si>
    <t>Инициативные платежи, зачисляемые в бюджеты муниципальных округов (поступления от юридических лиц (индивидуальных предпринимателей) (Обустройство детской игровой площадки в с.Саянск))</t>
  </si>
  <si>
    <t>1 17 15020 14 0000 150</t>
  </si>
  <si>
    <t>202 29999 14 2654 150</t>
  </si>
  <si>
    <t>Прочие субсидии бюджетам муниципальных округов (на развитие детско-юношеского спорта)</t>
  </si>
  <si>
    <t>202 29999 14 7414 150</t>
  </si>
  <si>
    <t>Прочие субсидии бюджетам муниципальных округов (на создание пожарных водоемов)</t>
  </si>
  <si>
    <t>202 29999 14 7430 150</t>
  </si>
  <si>
    <t>Прочие субсидии бюджетам муниципальных округов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за счет средств краевого бюджета)</t>
  </si>
  <si>
    <t>202 29999 14 7458 150</t>
  </si>
  <si>
    <t>Прочие субсидии бюджетам муниципальных округов (на благоустройство дворовых территорий)</t>
  </si>
  <si>
    <t>202 29999 14 7476 150</t>
  </si>
  <si>
    <t>Прочие субсидии бюджетам муниципальных округов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t>
  </si>
  <si>
    <t>202 29999 14 7498 150</t>
  </si>
  <si>
    <t>Прочие субсидии бюджетам муниципальных округов (на оснащение спасательными постами мест отдыха населения у водных объектов края)</t>
  </si>
  <si>
    <t>202 29999 14 7510 150</t>
  </si>
  <si>
    <t>Прочие субсидии бюджетам муниципальных округов (на мероприятия по развитию добровольной пожарной охраны)</t>
  </si>
  <si>
    <t>2 02 29999 14 7571 150</t>
  </si>
  <si>
    <t>Прочие субсидии бюджетам муниципальных округов (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t>
  </si>
  <si>
    <t>2 02 29999 14 7579 150</t>
  </si>
  <si>
    <t>Прочие субсидии бюджетам муниципальных округов (на реализацию муниципальных программ (подпрограмм) поддержки социально ориентированных некоммерческих организаций)</t>
  </si>
  <si>
    <t>2 02 29999 14 7661 150</t>
  </si>
  <si>
    <t>Прочие субсидии бюджетам муниципальных округов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t>
  </si>
  <si>
    <t>2 02 29999 14 7675 150</t>
  </si>
  <si>
    <t>Прочие субсидии бюджетам муниципальных округов (на приобретение автономных дымовых пожарных извещателей отдельным категориям граждан в целях оснащения ими жилых помещений)</t>
  </si>
  <si>
    <t>2 02 29999 14 7697 150</t>
  </si>
  <si>
    <t>Прочие субсидии бюджетам муниципальных округов ( на обновление материально-технической базы медицинских кабинетов)</t>
  </si>
  <si>
    <t>2 02 49999 14 7698 150</t>
  </si>
  <si>
    <t>Прочие межбюджетные трансферты, передаваемые бюджетам муниципальных округов (на поддержку и развитие местных культурных инициатив, отражающих специфику исторических территорий края)</t>
  </si>
  <si>
    <t>1 01 02021 01 0000 110</t>
  </si>
  <si>
    <t>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</si>
  <si>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</si>
  <si>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</si>
  <si>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</si>
  <si>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</si>
  <si>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114 06020 00 0000 430</t>
  </si>
  <si>
    <t>114 06024 14 0000 430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</si>
  <si>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</si>
  <si>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</si>
  <si>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</si>
  <si>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116 07000 00 0000 140</t>
  </si>
  <si>
    <t>116 07010 00 0000 140</t>
  </si>
  <si>
    <t>116 07010 14 0000 140</t>
  </si>
  <si>
    <t>1 17 15020 14 0001 150</t>
  </si>
  <si>
    <t>1 17 15020 14 0002 150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</si>
  <si>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</si>
  <si>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</si>
  <si>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2 08 00000 00 0000 000</t>
  </si>
  <si>
    <t>2 08 04000 14 0000 150</t>
  </si>
  <si>
    <r>
      <t xml:space="preserve">Наименование публично - правового образования: </t>
    </r>
    <r>
      <rPr>
        <u/>
        <sz val="12"/>
        <rFont val="Arial"/>
        <family val="2"/>
        <charset val="204"/>
      </rPr>
      <t>Шушенский муниципальный округ</t>
    </r>
  </si>
  <si>
    <r>
      <t xml:space="preserve">Периодичность : </t>
    </r>
    <r>
      <rPr>
        <u/>
        <sz val="12"/>
        <rFont val="Arial"/>
        <family val="2"/>
        <charset val="204"/>
      </rPr>
      <t>квартальная</t>
    </r>
  </si>
  <si>
    <r>
      <t xml:space="preserve">Единицы измерения: </t>
    </r>
    <r>
      <rPr>
        <u/>
        <sz val="12"/>
        <rFont val="Arial"/>
        <family val="2"/>
        <charset val="204"/>
      </rPr>
      <t>Тыс.рублей</t>
    </r>
  </si>
  <si>
    <t>от 16.07.2026 № 1106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</si>
</sst>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000"/>
    <numFmt numFmtId="166" formatCode="0.000"/>
    <numFmt numFmtId="167" formatCode="#,##0.000"/>
    <numFmt numFmtId="168" formatCode="#,##0_ ;[Red]\-#,##0\ "/>
  </numFmts>
  <fonts count="9" x14ac:knownFonts="1">
    <font>
      <sz val="10"/>
      <name val="Arial"/>
    </font>
    <font>
      <sz val="10"/>
      <name val="Arial"/>
      <family val="2"/>
      <charset val="204"/>
    </font>
    <font>
      <sz val="12"/>
      <name val="Times New Roman"/>
      <family val="1"/>
      <charset val="204"/>
    </font>
    <font>
      <sz val="11"/>
      <name val="Arial"/>
      <family val="2"/>
      <charset val="204"/>
    </font>
    <font>
      <sz val="12"/>
      <name val="Arial"/>
      <family val="2"/>
      <charset val="204"/>
    </font>
    <font>
      <sz val="12"/>
      <color theme="1"/>
      <name val="Arial"/>
      <family val="2"/>
      <charset val="204"/>
    </font>
    <font>
      <u/>
      <sz val="12"/>
      <name val="Arial"/>
      <family val="2"/>
      <charset val="204"/>
    </font>
    <font>
      <sz val="14"/>
      <name val="Arial"/>
      <family val="2"/>
      <charset val="204"/>
    </font>
    <font>
      <sz val="8"/>
      <color rgb="FF000000"/>
      <name val="Arial"/>
      <family val="2"/>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medium">
        <color rgb="FF000000"/>
      </right>
      <top style="thin">
        <color rgb="FF000000"/>
      </top>
      <bottom style="thin">
        <color rgb="FF000000"/>
      </bottom>
      <diagonal/>
    </border>
  </borders>
  <cellStyleXfs count="3">
    <xf numFmtId="0" fontId="0" fillId="0" borderId="0"/>
    <xf numFmtId="0" fontId="1" fillId="0" borderId="0"/>
    <xf numFmtId="0" fontId="8" fillId="0" borderId="3">
      <alignment horizontal="left" wrapText="1" indent="2"/>
    </xf>
  </cellStyleXfs>
  <cellXfs count="46">
    <xf numFmtId="0" fontId="0" fillId="0" borderId="0" xfId="0"/>
    <xf numFmtId="0" fontId="2" fillId="0" borderId="0" xfId="0" applyFont="1"/>
    <xf numFmtId="0" fontId="3" fillId="0" borderId="0" xfId="0" applyFont="1" applyFill="1" applyAlignment="1">
      <alignment horizontal="center"/>
    </xf>
    <xf numFmtId="0" fontId="3" fillId="2" borderId="0" xfId="0" applyFont="1" applyFill="1" applyAlignment="1">
      <alignment horizontal="center"/>
    </xf>
    <xf numFmtId="168" fontId="3" fillId="0" borderId="0" xfId="0" applyNumberFormat="1" applyFont="1" applyFill="1" applyAlignment="1">
      <alignment horizontal="right"/>
    </xf>
    <xf numFmtId="168" fontId="3" fillId="0" borderId="0" xfId="0" applyNumberFormat="1" applyFont="1" applyFill="1" applyAlignment="1">
      <alignment horizontal="right" vertical="top"/>
    </xf>
    <xf numFmtId="0" fontId="3" fillId="0" borderId="0" xfId="0" applyFont="1" applyFill="1" applyAlignment="1">
      <alignment vertical="top"/>
    </xf>
    <xf numFmtId="49" fontId="4" fillId="2" borderId="1" xfId="1" applyNumberFormat="1" applyFont="1" applyFill="1" applyBorder="1" applyAlignment="1" applyProtection="1">
      <alignment horizontal="center" vertical="center"/>
    </xf>
    <xf numFmtId="49" fontId="4" fillId="2" borderId="1" xfId="0" applyNumberFormat="1" applyFont="1" applyFill="1" applyBorder="1" applyAlignment="1" applyProtection="1">
      <alignment horizontal="left" vertical="center" wrapText="1"/>
    </xf>
    <xf numFmtId="164" fontId="4" fillId="2" borderId="1" xfId="0" applyNumberFormat="1" applyFont="1" applyFill="1" applyBorder="1" applyAlignment="1" applyProtection="1">
      <alignment horizontal="left" vertical="center" wrapText="1"/>
    </xf>
    <xf numFmtId="0" fontId="4" fillId="2" borderId="1" xfId="0" applyFont="1" applyFill="1" applyBorder="1" applyAlignment="1">
      <alignment horizontal="left" vertical="center" wrapText="1"/>
    </xf>
    <xf numFmtId="49" fontId="4" fillId="2" borderId="2" xfId="0" applyNumberFormat="1" applyFont="1" applyFill="1" applyBorder="1" applyAlignment="1" applyProtection="1">
      <alignment horizontal="left" vertical="center" wrapText="1"/>
    </xf>
    <xf numFmtId="0" fontId="4" fillId="2" borderId="0" xfId="0" applyFont="1" applyFill="1" applyAlignment="1">
      <alignment vertical="center"/>
    </xf>
    <xf numFmtId="0" fontId="4" fillId="0" borderId="0" xfId="0" applyFont="1" applyAlignment="1">
      <alignment vertical="center"/>
    </xf>
    <xf numFmtId="165" fontId="4" fillId="0" borderId="0" xfId="0" applyNumberFormat="1" applyFont="1" applyAlignment="1">
      <alignment vertical="center"/>
    </xf>
    <xf numFmtId="0" fontId="3" fillId="0" borderId="0" xfId="0" applyFont="1" applyFill="1" applyAlignment="1">
      <alignment vertical="center"/>
    </xf>
    <xf numFmtId="0" fontId="4" fillId="2" borderId="0" xfId="0" applyFont="1" applyFill="1" applyAlignment="1">
      <alignment horizontal="center" vertical="center"/>
    </xf>
    <xf numFmtId="0" fontId="4" fillId="2" borderId="0" xfId="1" applyFont="1" applyFill="1" applyBorder="1" applyAlignment="1" applyProtection="1">
      <alignment vertical="center"/>
    </xf>
    <xf numFmtId="166" fontId="4" fillId="2" borderId="0" xfId="1" applyNumberFormat="1" applyFont="1" applyFill="1" applyBorder="1" applyAlignment="1" applyProtection="1">
      <alignment vertical="center"/>
    </xf>
    <xf numFmtId="166" fontId="4" fillId="2" borderId="0" xfId="0" applyNumberFormat="1" applyFont="1" applyFill="1" applyAlignment="1">
      <alignment vertical="center"/>
    </xf>
    <xf numFmtId="166" fontId="4" fillId="2" borderId="0" xfId="1" applyNumberFormat="1" applyFont="1" applyFill="1" applyBorder="1" applyAlignment="1" applyProtection="1">
      <alignment horizontal="right" vertical="center" wrapText="1"/>
    </xf>
    <xf numFmtId="0" fontId="4" fillId="2" borderId="1" xfId="0" applyFont="1" applyFill="1" applyBorder="1" applyAlignment="1">
      <alignment horizontal="center" vertical="center" wrapText="1"/>
    </xf>
    <xf numFmtId="49" fontId="4" fillId="2" borderId="1" xfId="1" applyNumberFormat="1" applyFont="1" applyFill="1" applyBorder="1" applyAlignment="1" applyProtection="1">
      <alignment horizontal="center" vertical="center" wrapText="1"/>
    </xf>
    <xf numFmtId="166" fontId="4" fillId="2" borderId="1" xfId="1" applyNumberFormat="1" applyFont="1" applyFill="1" applyBorder="1" applyAlignment="1" applyProtection="1">
      <alignment horizontal="center" vertical="center" wrapText="1"/>
    </xf>
    <xf numFmtId="1" fontId="4" fillId="2" borderId="1" xfId="1" applyNumberFormat="1" applyFont="1" applyFill="1" applyBorder="1" applyAlignment="1" applyProtection="1">
      <alignment horizontal="center" vertical="center" wrapText="1"/>
    </xf>
    <xf numFmtId="0" fontId="4" fillId="2" borderId="1" xfId="0" applyFont="1" applyFill="1" applyBorder="1" applyAlignment="1">
      <alignment horizontal="center" vertical="center"/>
    </xf>
    <xf numFmtId="49" fontId="4" fillId="2" borderId="1" xfId="0" applyNumberFormat="1" applyFont="1" applyFill="1" applyBorder="1" applyAlignment="1" applyProtection="1">
      <alignment horizontal="center" vertical="center" wrapText="1"/>
    </xf>
    <xf numFmtId="167" fontId="4" fillId="2" borderId="1" xfId="0" applyNumberFormat="1" applyFont="1" applyFill="1" applyBorder="1" applyAlignment="1" applyProtection="1">
      <alignment horizontal="right" vertical="center" wrapText="1"/>
    </xf>
    <xf numFmtId="0" fontId="5" fillId="2" borderId="1" xfId="0" applyFont="1" applyFill="1" applyBorder="1" applyAlignment="1">
      <alignment horizontal="left" vertical="center" wrapText="1"/>
    </xf>
    <xf numFmtId="165" fontId="4" fillId="2" borderId="1" xfId="0" applyNumberFormat="1" applyFont="1" applyFill="1" applyBorder="1" applyAlignment="1">
      <alignment horizontal="center" vertical="center" wrapText="1"/>
    </xf>
    <xf numFmtId="49" fontId="4" fillId="2" borderId="2" xfId="0" applyNumberFormat="1" applyFont="1" applyFill="1" applyBorder="1" applyAlignment="1" applyProtection="1">
      <alignment horizontal="center" vertical="center" wrapText="1"/>
    </xf>
    <xf numFmtId="167" fontId="4" fillId="2" borderId="1" xfId="0" applyNumberFormat="1" applyFont="1" applyFill="1" applyBorder="1" applyAlignment="1" applyProtection="1">
      <alignment horizontal="right" vertical="center"/>
    </xf>
    <xf numFmtId="0" fontId="2"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right" vertical="center"/>
    </xf>
    <xf numFmtId="166" fontId="2" fillId="2" borderId="0" xfId="0" applyNumberFormat="1" applyFont="1" applyFill="1" applyAlignment="1">
      <alignment vertical="center"/>
    </xf>
    <xf numFmtId="0" fontId="2" fillId="0" borderId="0" xfId="0" applyFont="1" applyAlignment="1">
      <alignment vertical="center"/>
    </xf>
    <xf numFmtId="0" fontId="4" fillId="0" borderId="0" xfId="0" applyFont="1" applyFill="1" applyAlignment="1">
      <alignment vertical="center"/>
    </xf>
    <xf numFmtId="168" fontId="4" fillId="0" borderId="0" xfId="0" applyNumberFormat="1" applyFont="1" applyFill="1" applyAlignment="1">
      <alignment horizontal="right" vertical="center"/>
    </xf>
    <xf numFmtId="168" fontId="4" fillId="0" borderId="0" xfId="0" applyNumberFormat="1" applyFont="1" applyFill="1" applyAlignment="1">
      <alignment horizontal="right" vertical="center" wrapText="1"/>
    </xf>
    <xf numFmtId="49" fontId="4" fillId="2" borderId="1" xfId="0" applyNumberFormat="1" applyFont="1" applyFill="1" applyBorder="1" applyAlignment="1" applyProtection="1">
      <alignment horizontal="left" vertical="center"/>
    </xf>
    <xf numFmtId="0" fontId="4" fillId="2" borderId="1" xfId="0" applyFont="1" applyFill="1" applyBorder="1" applyAlignment="1">
      <alignment vertical="center"/>
    </xf>
    <xf numFmtId="0" fontId="7" fillId="0" borderId="0" xfId="0" applyFont="1" applyFill="1" applyAlignment="1">
      <alignment horizontal="center" vertical="center"/>
    </xf>
    <xf numFmtId="0" fontId="4" fillId="0" borderId="0" xfId="0" applyFont="1" applyFill="1" applyAlignment="1">
      <alignment horizontal="left" vertical="center"/>
    </xf>
    <xf numFmtId="0" fontId="3" fillId="0" borderId="0" xfId="0" applyFont="1" applyFill="1" applyAlignment="1">
      <alignment horizontal="center" vertical="top"/>
    </xf>
    <xf numFmtId="0" fontId="4" fillId="0" borderId="0" xfId="0" applyFont="1" applyFill="1" applyAlignment="1">
      <alignment horizontal="center" vertical="center"/>
    </xf>
  </cellXfs>
  <cellStyles count="3">
    <cellStyle name="xl31" xfId="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287"/>
  <sheetViews>
    <sheetView showGridLines="0" tabSelected="1" view="pageBreakPreview" topLeftCell="A277" zoomScale="75" zoomScaleNormal="80" zoomScaleSheetLayoutView="75" workbookViewId="0">
      <selection activeCell="E287" sqref="E287:G289"/>
    </sheetView>
  </sheetViews>
  <sheetFormatPr defaultColWidth="9.140625" defaultRowHeight="15.75" outlineLevelRow="7" x14ac:dyDescent="0.25"/>
  <cols>
    <col min="1" max="1" width="6" style="32" customWidth="1"/>
    <col min="2" max="2" width="6.7109375" style="33" customWidth="1"/>
    <col min="3" max="3" width="26.42578125" style="33" customWidth="1"/>
    <col min="4" max="4" width="66.7109375" style="33" customWidth="1"/>
    <col min="5" max="7" width="18.140625" style="35" customWidth="1"/>
    <col min="8" max="8" width="19.85546875" style="36" customWidth="1"/>
    <col min="9" max="16384" width="9.140625" style="1"/>
  </cols>
  <sheetData>
    <row r="1" spans="1:15" ht="18.75" customHeight="1" x14ac:dyDescent="0.25">
      <c r="A1" s="12"/>
      <c r="B1" s="12"/>
      <c r="C1" s="12"/>
      <c r="D1" s="12"/>
      <c r="E1" s="38" t="s">
        <v>440</v>
      </c>
      <c r="F1" s="38"/>
      <c r="G1" s="38"/>
      <c r="H1" s="38"/>
      <c r="I1" s="4"/>
    </row>
    <row r="2" spans="1:15" ht="58.5" customHeight="1" x14ac:dyDescent="0.25">
      <c r="A2" s="12"/>
      <c r="B2" s="12"/>
      <c r="C2" s="12"/>
      <c r="D2" s="12"/>
      <c r="E2" s="39" t="s">
        <v>441</v>
      </c>
      <c r="F2" s="39"/>
      <c r="G2" s="39"/>
      <c r="H2" s="39"/>
      <c r="I2" s="5"/>
    </row>
    <row r="3" spans="1:15" ht="27" customHeight="1" x14ac:dyDescent="0.25">
      <c r="A3" s="13"/>
      <c r="B3" s="14"/>
      <c r="C3" s="13"/>
      <c r="D3" s="13"/>
      <c r="E3" s="38" t="s">
        <v>540</v>
      </c>
      <c r="F3" s="38"/>
      <c r="G3" s="38"/>
      <c r="H3" s="38"/>
      <c r="I3" s="5"/>
    </row>
    <row r="4" spans="1:15" ht="18.75" customHeight="1" x14ac:dyDescent="0.25">
      <c r="A4" s="42" t="s">
        <v>442</v>
      </c>
      <c r="B4" s="42"/>
      <c r="C4" s="42"/>
      <c r="D4" s="42"/>
      <c r="E4" s="42"/>
      <c r="F4" s="42"/>
      <c r="G4" s="42"/>
      <c r="H4" s="42"/>
      <c r="I4" s="44"/>
      <c r="J4" s="44"/>
      <c r="K4" s="44"/>
      <c r="L4" s="44"/>
      <c r="M4" s="44"/>
      <c r="N4" s="44"/>
      <c r="O4" s="44"/>
    </row>
    <row r="5" spans="1:15" ht="18.75" customHeight="1" x14ac:dyDescent="0.25">
      <c r="A5" s="43" t="s">
        <v>445</v>
      </c>
      <c r="B5" s="43"/>
      <c r="C5" s="43"/>
      <c r="D5" s="43"/>
      <c r="E5" s="43"/>
      <c r="F5" s="43"/>
      <c r="G5" s="43"/>
      <c r="H5" s="43"/>
      <c r="I5" s="6"/>
      <c r="J5" s="6"/>
      <c r="K5" s="2"/>
      <c r="L5" s="2"/>
      <c r="M5" s="3"/>
    </row>
    <row r="6" spans="1:15" ht="18.75" customHeight="1" x14ac:dyDescent="0.25">
      <c r="A6" s="37" t="s">
        <v>537</v>
      </c>
      <c r="B6" s="15"/>
      <c r="C6" s="15"/>
      <c r="D6" s="15"/>
      <c r="E6" s="15"/>
      <c r="F6" s="15"/>
      <c r="G6" s="15"/>
      <c r="H6" s="15"/>
      <c r="I6" s="6"/>
      <c r="J6" s="6"/>
      <c r="K6" s="2"/>
      <c r="L6" s="2"/>
      <c r="M6" s="3"/>
    </row>
    <row r="7" spans="1:15" ht="18.75" customHeight="1" x14ac:dyDescent="0.25">
      <c r="A7" s="37" t="s">
        <v>538</v>
      </c>
      <c r="B7" s="15"/>
      <c r="C7" s="15"/>
      <c r="D7" s="15"/>
      <c r="E7" s="15"/>
      <c r="F7" s="15"/>
      <c r="G7" s="15"/>
      <c r="H7" s="15"/>
      <c r="I7" s="6"/>
      <c r="J7" s="6"/>
      <c r="K7" s="2"/>
      <c r="L7" s="2"/>
      <c r="M7" s="3"/>
    </row>
    <row r="8" spans="1:15" x14ac:dyDescent="0.25">
      <c r="A8" s="37" t="s">
        <v>539</v>
      </c>
      <c r="B8" s="15"/>
      <c r="C8" s="15"/>
      <c r="D8" s="15"/>
      <c r="E8" s="15"/>
      <c r="F8" s="15"/>
      <c r="G8" s="15"/>
      <c r="H8" s="15"/>
      <c r="I8" s="6"/>
      <c r="J8" s="6"/>
      <c r="K8" s="2"/>
      <c r="L8" s="2"/>
      <c r="M8" s="3"/>
    </row>
    <row r="9" spans="1:15" x14ac:dyDescent="0.25">
      <c r="A9" s="45" t="s">
        <v>390</v>
      </c>
      <c r="B9" s="45"/>
      <c r="C9" s="45"/>
      <c r="D9" s="45"/>
      <c r="E9" s="45"/>
      <c r="F9" s="45"/>
      <c r="G9" s="45"/>
      <c r="H9" s="45"/>
      <c r="K9" s="2"/>
      <c r="L9" s="2"/>
      <c r="M9" s="3"/>
    </row>
    <row r="10" spans="1:15" hidden="1" x14ac:dyDescent="0.25">
      <c r="A10" s="16"/>
      <c r="B10" s="17"/>
      <c r="C10" s="17"/>
      <c r="D10" s="17"/>
      <c r="E10" s="18"/>
      <c r="F10" s="19"/>
      <c r="G10" s="20"/>
      <c r="H10" s="13"/>
    </row>
    <row r="11" spans="1:15" ht="75" x14ac:dyDescent="0.25">
      <c r="A11" s="21" t="s">
        <v>277</v>
      </c>
      <c r="B11" s="22" t="s">
        <v>0</v>
      </c>
      <c r="C11" s="22" t="s">
        <v>1</v>
      </c>
      <c r="D11" s="7" t="s">
        <v>2</v>
      </c>
      <c r="E11" s="23" t="s">
        <v>388</v>
      </c>
      <c r="F11" s="23" t="s">
        <v>389</v>
      </c>
      <c r="G11" s="23" t="s">
        <v>391</v>
      </c>
      <c r="H11" s="23" t="s">
        <v>392</v>
      </c>
    </row>
    <row r="12" spans="1:15" x14ac:dyDescent="0.25">
      <c r="A12" s="21"/>
      <c r="B12" s="22" t="s">
        <v>278</v>
      </c>
      <c r="C12" s="22" t="s">
        <v>279</v>
      </c>
      <c r="D12" s="7" t="s">
        <v>280</v>
      </c>
      <c r="E12" s="24">
        <v>4</v>
      </c>
      <c r="F12" s="24">
        <v>5</v>
      </c>
      <c r="G12" s="24">
        <v>6</v>
      </c>
      <c r="H12" s="24">
        <v>7</v>
      </c>
    </row>
    <row r="13" spans="1:15" ht="30" x14ac:dyDescent="0.25">
      <c r="A13" s="25">
        <v>1</v>
      </c>
      <c r="B13" s="26" t="s">
        <v>3</v>
      </c>
      <c r="C13" s="26" t="s">
        <v>211</v>
      </c>
      <c r="D13" s="8" t="s">
        <v>4</v>
      </c>
      <c r="E13" s="27">
        <f>E14+E32+E42+E54+E62+E67+E83+E93+E99+E143</f>
        <v>423800.3789999999</v>
      </c>
      <c r="F13" s="27">
        <f>F14+F32+F42+F54+F62+F67+F83+F93+F99+F143</f>
        <v>423800.3789999999</v>
      </c>
      <c r="G13" s="27">
        <f>G14+G32+G42+G54+G62+G67+G83+G93+G99+G143</f>
        <v>181960.52998999998</v>
      </c>
      <c r="H13" s="27">
        <f>F13-G13</f>
        <v>241839.84900999992</v>
      </c>
    </row>
    <row r="14" spans="1:15" ht="30" outlineLevel="1" x14ac:dyDescent="0.25">
      <c r="A14" s="25">
        <f>A13+1</f>
        <v>2</v>
      </c>
      <c r="B14" s="26" t="s">
        <v>5</v>
      </c>
      <c r="C14" s="26" t="s">
        <v>212</v>
      </c>
      <c r="D14" s="8" t="s">
        <v>6</v>
      </c>
      <c r="E14" s="27">
        <f>E15+E18</f>
        <v>256591.93</v>
      </c>
      <c r="F14" s="27">
        <f>F15+F18</f>
        <v>256591.93</v>
      </c>
      <c r="G14" s="27">
        <f>G15+G18</f>
        <v>105623.48366</v>
      </c>
      <c r="H14" s="27">
        <f t="shared" ref="H14:H82" si="0">F14-G14</f>
        <v>150968.44633999999</v>
      </c>
    </row>
    <row r="15" spans="1:15" ht="30" outlineLevel="2" x14ac:dyDescent="0.25">
      <c r="A15" s="25">
        <f t="shared" ref="A15:A80" si="1">A14+1</f>
        <v>3</v>
      </c>
      <c r="B15" s="26" t="s">
        <v>5</v>
      </c>
      <c r="C15" s="26" t="s">
        <v>213</v>
      </c>
      <c r="D15" s="8" t="s">
        <v>7</v>
      </c>
      <c r="E15" s="27">
        <f>E16</f>
        <v>8069.5</v>
      </c>
      <c r="F15" s="27">
        <f t="shared" ref="F15:G16" si="2">F16</f>
        <v>8069.5</v>
      </c>
      <c r="G15" s="27">
        <f t="shared" si="2"/>
        <v>2035.2324000000001</v>
      </c>
      <c r="H15" s="27">
        <f t="shared" si="0"/>
        <v>6034.2676000000001</v>
      </c>
    </row>
    <row r="16" spans="1:15" ht="45" outlineLevel="3" x14ac:dyDescent="0.25">
      <c r="A16" s="25">
        <f t="shared" si="1"/>
        <v>4</v>
      </c>
      <c r="B16" s="26" t="s">
        <v>5</v>
      </c>
      <c r="C16" s="26" t="s">
        <v>214</v>
      </c>
      <c r="D16" s="8" t="s">
        <v>8</v>
      </c>
      <c r="E16" s="27">
        <f>E17</f>
        <v>8069.5</v>
      </c>
      <c r="F16" s="27">
        <f>F17</f>
        <v>8069.5</v>
      </c>
      <c r="G16" s="27">
        <f t="shared" si="2"/>
        <v>2035.2324000000001</v>
      </c>
      <c r="H16" s="27">
        <f t="shared" si="0"/>
        <v>6034.2676000000001</v>
      </c>
    </row>
    <row r="17" spans="1:8" ht="30" outlineLevel="4" x14ac:dyDescent="0.25">
      <c r="A17" s="25">
        <f t="shared" si="1"/>
        <v>5</v>
      </c>
      <c r="B17" s="26" t="s">
        <v>5</v>
      </c>
      <c r="C17" s="26" t="s">
        <v>215</v>
      </c>
      <c r="D17" s="9" t="s">
        <v>446</v>
      </c>
      <c r="E17" s="27">
        <v>8069.5</v>
      </c>
      <c r="F17" s="27">
        <v>8069.5</v>
      </c>
      <c r="G17" s="27">
        <v>2035.2324000000001</v>
      </c>
      <c r="H17" s="27">
        <f t="shared" si="0"/>
        <v>6034.2676000000001</v>
      </c>
    </row>
    <row r="18" spans="1:8" outlineLevel="2" x14ac:dyDescent="0.25">
      <c r="A18" s="25">
        <f t="shared" si="1"/>
        <v>6</v>
      </c>
      <c r="B18" s="26" t="s">
        <v>5</v>
      </c>
      <c r="C18" s="26" t="s">
        <v>216</v>
      </c>
      <c r="D18" s="8" t="s">
        <v>9</v>
      </c>
      <c r="E18" s="27">
        <f>SUM(E19:E31)</f>
        <v>248522.43</v>
      </c>
      <c r="F18" s="27">
        <f>SUM(F19:F31)</f>
        <v>248522.43</v>
      </c>
      <c r="G18" s="27">
        <f>SUM(G19:G31)</f>
        <v>103588.25126</v>
      </c>
      <c r="H18" s="27">
        <f t="shared" si="0"/>
        <v>144934.17874</v>
      </c>
    </row>
    <row r="19" spans="1:8" ht="270" outlineLevel="3" x14ac:dyDescent="0.25">
      <c r="A19" s="25">
        <f t="shared" si="1"/>
        <v>7</v>
      </c>
      <c r="B19" s="26" t="s">
        <v>5</v>
      </c>
      <c r="C19" s="26" t="s">
        <v>217</v>
      </c>
      <c r="D19" s="9" t="s">
        <v>447</v>
      </c>
      <c r="E19" s="27">
        <f>165129.903+2643.827</f>
        <v>167773.72999999998</v>
      </c>
      <c r="F19" s="27">
        <f>165129.903+2643.827</f>
        <v>167773.72999999998</v>
      </c>
      <c r="G19" s="27">
        <v>64887.521000000001</v>
      </c>
      <c r="H19" s="27">
        <f t="shared" si="0"/>
        <v>102886.20899999997</v>
      </c>
    </row>
    <row r="20" spans="1:8" ht="192.75" customHeight="1" outlineLevel="3" x14ac:dyDescent="0.25">
      <c r="A20" s="25">
        <f t="shared" si="1"/>
        <v>8</v>
      </c>
      <c r="B20" s="26" t="s">
        <v>5</v>
      </c>
      <c r="C20" s="26" t="s">
        <v>218</v>
      </c>
      <c r="D20" s="9" t="s">
        <v>316</v>
      </c>
      <c r="E20" s="27">
        <v>633.70000000000005</v>
      </c>
      <c r="F20" s="27">
        <v>633.70000000000005</v>
      </c>
      <c r="G20" s="27">
        <v>389.56200000000001</v>
      </c>
      <c r="H20" s="27">
        <f t="shared" si="0"/>
        <v>244.13800000000003</v>
      </c>
    </row>
    <row r="21" spans="1:8" ht="192.75" customHeight="1" outlineLevel="3" x14ac:dyDescent="0.25">
      <c r="A21" s="25">
        <f t="shared" si="1"/>
        <v>9</v>
      </c>
      <c r="B21" s="26" t="s">
        <v>5</v>
      </c>
      <c r="C21" s="26" t="s">
        <v>517</v>
      </c>
      <c r="D21" s="9" t="s">
        <v>519</v>
      </c>
      <c r="E21" s="27">
        <v>0</v>
      </c>
      <c r="F21" s="27">
        <v>0</v>
      </c>
      <c r="G21" s="27">
        <v>116.024</v>
      </c>
      <c r="H21" s="27">
        <f t="shared" si="0"/>
        <v>-116.024</v>
      </c>
    </row>
    <row r="22" spans="1:8" ht="192.75" customHeight="1" outlineLevel="3" x14ac:dyDescent="0.25">
      <c r="A22" s="25">
        <f t="shared" si="1"/>
        <v>10</v>
      </c>
      <c r="B22" s="26" t="s">
        <v>5</v>
      </c>
      <c r="C22" s="26" t="s">
        <v>518</v>
      </c>
      <c r="D22" s="9" t="s">
        <v>520</v>
      </c>
      <c r="E22" s="27">
        <v>0</v>
      </c>
      <c r="F22" s="27">
        <v>0</v>
      </c>
      <c r="G22" s="27">
        <v>0.23826</v>
      </c>
      <c r="H22" s="27">
        <f t="shared" si="0"/>
        <v>-0.23826</v>
      </c>
    </row>
    <row r="23" spans="1:8" ht="158.25" customHeight="1" outlineLevel="3" x14ac:dyDescent="0.25">
      <c r="A23" s="25">
        <f t="shared" si="1"/>
        <v>11</v>
      </c>
      <c r="B23" s="26" t="s">
        <v>5</v>
      </c>
      <c r="C23" s="26" t="s">
        <v>219</v>
      </c>
      <c r="D23" s="8" t="s">
        <v>317</v>
      </c>
      <c r="E23" s="27">
        <v>3059.1</v>
      </c>
      <c r="F23" s="27">
        <v>3059.1</v>
      </c>
      <c r="G23" s="27">
        <v>414.185</v>
      </c>
      <c r="H23" s="27">
        <f t="shared" si="0"/>
        <v>2644.915</v>
      </c>
    </row>
    <row r="24" spans="1:8" ht="90" outlineLevel="7" x14ac:dyDescent="0.25">
      <c r="A24" s="25">
        <f t="shared" si="1"/>
        <v>12</v>
      </c>
      <c r="B24" s="26" t="s">
        <v>5</v>
      </c>
      <c r="C24" s="26" t="s">
        <v>95</v>
      </c>
      <c r="D24" s="9" t="s">
        <v>96</v>
      </c>
      <c r="E24" s="27">
        <v>97.4</v>
      </c>
      <c r="F24" s="27">
        <v>97.4</v>
      </c>
      <c r="G24" s="27">
        <v>34.726999999999997</v>
      </c>
      <c r="H24" s="27">
        <f t="shared" si="0"/>
        <v>62.673000000000009</v>
      </c>
    </row>
    <row r="25" spans="1:8" ht="409.6" customHeight="1" outlineLevel="3" x14ac:dyDescent="0.25">
      <c r="A25" s="25">
        <f t="shared" si="1"/>
        <v>13</v>
      </c>
      <c r="B25" s="26" t="s">
        <v>5</v>
      </c>
      <c r="C25" s="26" t="s">
        <v>220</v>
      </c>
      <c r="D25" s="8" t="s">
        <v>448</v>
      </c>
      <c r="E25" s="27">
        <v>577</v>
      </c>
      <c r="F25" s="27">
        <v>577</v>
      </c>
      <c r="G25" s="27">
        <v>146.18600000000001</v>
      </c>
      <c r="H25" s="27">
        <f t="shared" si="0"/>
        <v>430.81399999999996</v>
      </c>
    </row>
    <row r="26" spans="1:8" ht="120" outlineLevel="3" x14ac:dyDescent="0.25">
      <c r="A26" s="25">
        <f t="shared" si="1"/>
        <v>14</v>
      </c>
      <c r="B26" s="26" t="s">
        <v>5</v>
      </c>
      <c r="C26" s="26" t="s">
        <v>221</v>
      </c>
      <c r="D26" s="8" t="s">
        <v>318</v>
      </c>
      <c r="E26" s="27">
        <v>1140.4000000000001</v>
      </c>
      <c r="F26" s="27">
        <v>1140.4000000000001</v>
      </c>
      <c r="G26" s="27">
        <v>622.06500000000005</v>
      </c>
      <c r="H26" s="27">
        <f t="shared" si="0"/>
        <v>518.33500000000004</v>
      </c>
    </row>
    <row r="27" spans="1:8" ht="121.5" customHeight="1" outlineLevel="3" x14ac:dyDescent="0.25">
      <c r="A27" s="25">
        <f t="shared" si="1"/>
        <v>15</v>
      </c>
      <c r="B27" s="26" t="s">
        <v>5</v>
      </c>
      <c r="C27" s="26" t="s">
        <v>222</v>
      </c>
      <c r="D27" s="8" t="s">
        <v>319</v>
      </c>
      <c r="E27" s="27">
        <v>11935.1</v>
      </c>
      <c r="F27" s="27">
        <v>11935.1</v>
      </c>
      <c r="G27" s="27">
        <v>1717.7059999999999</v>
      </c>
      <c r="H27" s="27">
        <f t="shared" si="0"/>
        <v>10217.394</v>
      </c>
    </row>
    <row r="28" spans="1:8" ht="345.75" customHeight="1" outlineLevel="4" x14ac:dyDescent="0.25">
      <c r="A28" s="25">
        <f t="shared" si="1"/>
        <v>16</v>
      </c>
      <c r="B28" s="26" t="s">
        <v>5</v>
      </c>
      <c r="C28" s="26" t="s">
        <v>89</v>
      </c>
      <c r="D28" s="9" t="s">
        <v>90</v>
      </c>
      <c r="E28" s="27">
        <v>305</v>
      </c>
      <c r="F28" s="27">
        <v>305</v>
      </c>
      <c r="G28" s="27">
        <v>0.40899999999999997</v>
      </c>
      <c r="H28" s="27">
        <f t="shared" si="0"/>
        <v>304.59100000000001</v>
      </c>
    </row>
    <row r="29" spans="1:8" ht="60" outlineLevel="4" x14ac:dyDescent="0.25">
      <c r="A29" s="25">
        <f t="shared" si="1"/>
        <v>17</v>
      </c>
      <c r="B29" s="26" t="s">
        <v>5</v>
      </c>
      <c r="C29" s="26" t="s">
        <v>393</v>
      </c>
      <c r="D29" s="9" t="s">
        <v>394</v>
      </c>
      <c r="E29" s="27">
        <v>0</v>
      </c>
      <c r="F29" s="27">
        <v>0</v>
      </c>
      <c r="G29" s="27">
        <v>1.427</v>
      </c>
      <c r="H29" s="27">
        <f t="shared" si="0"/>
        <v>-1.427</v>
      </c>
    </row>
    <row r="30" spans="1:8" ht="60" outlineLevel="4" x14ac:dyDescent="0.25">
      <c r="A30" s="25">
        <f t="shared" si="1"/>
        <v>18</v>
      </c>
      <c r="B30" s="26" t="s">
        <v>5</v>
      </c>
      <c r="C30" s="26" t="s">
        <v>91</v>
      </c>
      <c r="D30" s="9" t="s">
        <v>92</v>
      </c>
      <c r="E30" s="27">
        <v>63000.2</v>
      </c>
      <c r="F30" s="27">
        <v>63000.2</v>
      </c>
      <c r="G30" s="27">
        <v>35230.267999999996</v>
      </c>
      <c r="H30" s="27">
        <f t="shared" si="0"/>
        <v>27769.932000000001</v>
      </c>
    </row>
    <row r="31" spans="1:8" ht="69" customHeight="1" outlineLevel="4" x14ac:dyDescent="0.25">
      <c r="A31" s="25">
        <f t="shared" si="1"/>
        <v>19</v>
      </c>
      <c r="B31" s="26" t="s">
        <v>5</v>
      </c>
      <c r="C31" s="26" t="s">
        <v>93</v>
      </c>
      <c r="D31" s="9" t="s">
        <v>94</v>
      </c>
      <c r="E31" s="27">
        <v>0.8</v>
      </c>
      <c r="F31" s="27">
        <v>0.8</v>
      </c>
      <c r="G31" s="27">
        <v>27.933</v>
      </c>
      <c r="H31" s="27">
        <f t="shared" si="0"/>
        <v>-27.132999999999999</v>
      </c>
    </row>
    <row r="32" spans="1:8" ht="45" outlineLevel="1" x14ac:dyDescent="0.25">
      <c r="A32" s="25">
        <f t="shared" si="1"/>
        <v>20</v>
      </c>
      <c r="B32" s="26" t="s">
        <v>5</v>
      </c>
      <c r="C32" s="26" t="s">
        <v>449</v>
      </c>
      <c r="D32" s="8" t="s">
        <v>10</v>
      </c>
      <c r="E32" s="27">
        <f>E33</f>
        <v>9772.8000000000011</v>
      </c>
      <c r="F32" s="27">
        <f t="shared" ref="F32:G32" si="3">F33</f>
        <v>9772.8000000000011</v>
      </c>
      <c r="G32" s="27">
        <f t="shared" si="3"/>
        <v>4512.45651</v>
      </c>
      <c r="H32" s="27">
        <f t="shared" si="0"/>
        <v>5260.3434900000011</v>
      </c>
    </row>
    <row r="33" spans="1:8" ht="30" outlineLevel="2" x14ac:dyDescent="0.25">
      <c r="A33" s="25">
        <f t="shared" si="1"/>
        <v>21</v>
      </c>
      <c r="B33" s="26" t="s">
        <v>5</v>
      </c>
      <c r="C33" s="26" t="s">
        <v>223</v>
      </c>
      <c r="D33" s="8" t="s">
        <v>11</v>
      </c>
      <c r="E33" s="27">
        <f>E34+E36+E38+E40</f>
        <v>9772.8000000000011</v>
      </c>
      <c r="F33" s="27">
        <f>F34+F36+F38+F40</f>
        <v>9772.8000000000011</v>
      </c>
      <c r="G33" s="27">
        <f>G34+G36+G38+G40</f>
        <v>4512.45651</v>
      </c>
      <c r="H33" s="27">
        <f t="shared" si="0"/>
        <v>5260.3434900000011</v>
      </c>
    </row>
    <row r="34" spans="1:8" ht="75" outlineLevel="3" x14ac:dyDescent="0.25">
      <c r="A34" s="25">
        <f t="shared" si="1"/>
        <v>22</v>
      </c>
      <c r="B34" s="26" t="s">
        <v>5</v>
      </c>
      <c r="C34" s="26" t="s">
        <v>224</v>
      </c>
      <c r="D34" s="8" t="s">
        <v>12</v>
      </c>
      <c r="E34" s="27">
        <f>E35</f>
        <v>5062</v>
      </c>
      <c r="F34" s="27">
        <f t="shared" ref="F34:G34" si="4">F35</f>
        <v>5062</v>
      </c>
      <c r="G34" s="27">
        <f t="shared" si="4"/>
        <v>2277.6039999999998</v>
      </c>
      <c r="H34" s="27">
        <f t="shared" si="0"/>
        <v>2784.3960000000002</v>
      </c>
    </row>
    <row r="35" spans="1:8" ht="120" outlineLevel="4" x14ac:dyDescent="0.25">
      <c r="A35" s="25">
        <f t="shared" si="1"/>
        <v>23</v>
      </c>
      <c r="B35" s="26" t="s">
        <v>5</v>
      </c>
      <c r="C35" s="26" t="s">
        <v>225</v>
      </c>
      <c r="D35" s="9" t="s">
        <v>13</v>
      </c>
      <c r="E35" s="27">
        <v>5062</v>
      </c>
      <c r="F35" s="27">
        <v>5062</v>
      </c>
      <c r="G35" s="27">
        <v>2277.6039999999998</v>
      </c>
      <c r="H35" s="27">
        <f t="shared" si="0"/>
        <v>2784.3960000000002</v>
      </c>
    </row>
    <row r="36" spans="1:8" ht="90" outlineLevel="3" x14ac:dyDescent="0.25">
      <c r="A36" s="25">
        <f t="shared" si="1"/>
        <v>24</v>
      </c>
      <c r="B36" s="26" t="s">
        <v>5</v>
      </c>
      <c r="C36" s="26" t="s">
        <v>226</v>
      </c>
      <c r="D36" s="9" t="s">
        <v>14</v>
      </c>
      <c r="E36" s="27">
        <f>E37</f>
        <v>24</v>
      </c>
      <c r="F36" s="27">
        <f t="shared" ref="F36:G36" si="5">F37</f>
        <v>24</v>
      </c>
      <c r="G36" s="27">
        <f t="shared" si="5"/>
        <v>14.231999999999999</v>
      </c>
      <c r="H36" s="27">
        <f t="shared" si="0"/>
        <v>9.7680000000000007</v>
      </c>
    </row>
    <row r="37" spans="1:8" ht="135" outlineLevel="4" x14ac:dyDescent="0.25">
      <c r="A37" s="25">
        <f t="shared" si="1"/>
        <v>25</v>
      </c>
      <c r="B37" s="26" t="s">
        <v>5</v>
      </c>
      <c r="C37" s="26" t="s">
        <v>227</v>
      </c>
      <c r="D37" s="9" t="s">
        <v>15</v>
      </c>
      <c r="E37" s="27">
        <v>24</v>
      </c>
      <c r="F37" s="27">
        <v>24</v>
      </c>
      <c r="G37" s="27">
        <v>14.231999999999999</v>
      </c>
      <c r="H37" s="27">
        <f t="shared" si="0"/>
        <v>9.7680000000000007</v>
      </c>
    </row>
    <row r="38" spans="1:8" ht="75" outlineLevel="3" x14ac:dyDescent="0.25">
      <c r="A38" s="25">
        <f t="shared" si="1"/>
        <v>26</v>
      </c>
      <c r="B38" s="26" t="s">
        <v>5</v>
      </c>
      <c r="C38" s="26" t="s">
        <v>228</v>
      </c>
      <c r="D38" s="8" t="s">
        <v>16</v>
      </c>
      <c r="E38" s="27">
        <f>E39</f>
        <v>5060.7</v>
      </c>
      <c r="F38" s="27">
        <f t="shared" ref="F38:G38" si="6">F39</f>
        <v>5060.7</v>
      </c>
      <c r="G38" s="27">
        <f t="shared" si="6"/>
        <v>2474.8741199999999</v>
      </c>
      <c r="H38" s="27">
        <f t="shared" si="0"/>
        <v>2585.8258799999999</v>
      </c>
    </row>
    <row r="39" spans="1:8" ht="120" outlineLevel="4" x14ac:dyDescent="0.25">
      <c r="A39" s="25">
        <f t="shared" si="1"/>
        <v>27</v>
      </c>
      <c r="B39" s="26" t="s">
        <v>5</v>
      </c>
      <c r="C39" s="26" t="s">
        <v>229</v>
      </c>
      <c r="D39" s="9" t="s">
        <v>17</v>
      </c>
      <c r="E39" s="27">
        <v>5060.7</v>
      </c>
      <c r="F39" s="27">
        <v>5060.7</v>
      </c>
      <c r="G39" s="27">
        <v>2474.8741199999999</v>
      </c>
      <c r="H39" s="27">
        <f t="shared" si="0"/>
        <v>2585.8258799999999</v>
      </c>
    </row>
    <row r="40" spans="1:8" ht="75" outlineLevel="3" x14ac:dyDescent="0.25">
      <c r="A40" s="25">
        <f t="shared" si="1"/>
        <v>28</v>
      </c>
      <c r="B40" s="26" t="s">
        <v>5</v>
      </c>
      <c r="C40" s="26" t="s">
        <v>230</v>
      </c>
      <c r="D40" s="8" t="s">
        <v>18</v>
      </c>
      <c r="E40" s="27">
        <f>E41</f>
        <v>-373.9</v>
      </c>
      <c r="F40" s="27">
        <f t="shared" ref="F40:G40" si="7">F41</f>
        <v>-373.9</v>
      </c>
      <c r="G40" s="27">
        <f t="shared" si="7"/>
        <v>-254.25361000000001</v>
      </c>
      <c r="H40" s="27">
        <f t="shared" si="0"/>
        <v>-119.64638999999997</v>
      </c>
    </row>
    <row r="41" spans="1:8" ht="120" outlineLevel="4" x14ac:dyDescent="0.25">
      <c r="A41" s="25">
        <f t="shared" si="1"/>
        <v>29</v>
      </c>
      <c r="B41" s="26" t="s">
        <v>5</v>
      </c>
      <c r="C41" s="26" t="s">
        <v>231</v>
      </c>
      <c r="D41" s="9" t="s">
        <v>19</v>
      </c>
      <c r="E41" s="27">
        <v>-373.9</v>
      </c>
      <c r="F41" s="27">
        <v>-373.9</v>
      </c>
      <c r="G41" s="27">
        <v>-254.25361000000001</v>
      </c>
      <c r="H41" s="27">
        <f t="shared" si="0"/>
        <v>-119.64638999999997</v>
      </c>
    </row>
    <row r="42" spans="1:8" outlineLevel="1" x14ac:dyDescent="0.25">
      <c r="A42" s="25">
        <f t="shared" si="1"/>
        <v>30</v>
      </c>
      <c r="B42" s="26" t="s">
        <v>5</v>
      </c>
      <c r="C42" s="26" t="s">
        <v>450</v>
      </c>
      <c r="D42" s="8" t="s">
        <v>20</v>
      </c>
      <c r="E42" s="27">
        <f>E43+E48+E50+E52</f>
        <v>64263.1</v>
      </c>
      <c r="F42" s="27">
        <f>F43+F48+F50+F52</f>
        <v>64263.1</v>
      </c>
      <c r="G42" s="27">
        <f>G43+G48+G50+G52</f>
        <v>34490.044549999999</v>
      </c>
      <c r="H42" s="27">
        <f t="shared" si="0"/>
        <v>29773.05545</v>
      </c>
    </row>
    <row r="43" spans="1:8" ht="30" outlineLevel="2" x14ac:dyDescent="0.25">
      <c r="A43" s="25">
        <f t="shared" si="1"/>
        <v>31</v>
      </c>
      <c r="B43" s="26" t="s">
        <v>5</v>
      </c>
      <c r="C43" s="26" t="s">
        <v>232</v>
      </c>
      <c r="D43" s="8" t="s">
        <v>21</v>
      </c>
      <c r="E43" s="27">
        <f>E44+E46</f>
        <v>50717.399999999994</v>
      </c>
      <c r="F43" s="27">
        <f>F44+F46</f>
        <v>50717.399999999994</v>
      </c>
      <c r="G43" s="27">
        <f>G44+G46</f>
        <v>29927.626</v>
      </c>
      <c r="H43" s="27">
        <f t="shared" si="0"/>
        <v>20789.773999999994</v>
      </c>
    </row>
    <row r="44" spans="1:8" ht="30" outlineLevel="3" x14ac:dyDescent="0.25">
      <c r="A44" s="25">
        <f t="shared" si="1"/>
        <v>32</v>
      </c>
      <c r="B44" s="26" t="s">
        <v>5</v>
      </c>
      <c r="C44" s="26" t="s">
        <v>233</v>
      </c>
      <c r="D44" s="8" t="s">
        <v>22</v>
      </c>
      <c r="E44" s="27">
        <f>E45</f>
        <v>24183.1</v>
      </c>
      <c r="F44" s="27">
        <f t="shared" ref="F44:G44" si="8">F45</f>
        <v>24183.1</v>
      </c>
      <c r="G44" s="27">
        <f t="shared" si="8"/>
        <v>19266.985000000001</v>
      </c>
      <c r="H44" s="27">
        <f t="shared" si="0"/>
        <v>4916.114999999998</v>
      </c>
    </row>
    <row r="45" spans="1:8" ht="30" outlineLevel="4" x14ac:dyDescent="0.25">
      <c r="A45" s="25">
        <f t="shared" si="1"/>
        <v>33</v>
      </c>
      <c r="B45" s="26" t="s">
        <v>5</v>
      </c>
      <c r="C45" s="26" t="s">
        <v>234</v>
      </c>
      <c r="D45" s="8" t="s">
        <v>22</v>
      </c>
      <c r="E45" s="27">
        <v>24183.1</v>
      </c>
      <c r="F45" s="27">
        <v>24183.1</v>
      </c>
      <c r="G45" s="27">
        <v>19266.985000000001</v>
      </c>
      <c r="H45" s="27">
        <f t="shared" si="0"/>
        <v>4916.114999999998</v>
      </c>
    </row>
    <row r="46" spans="1:8" ht="45" outlineLevel="3" x14ac:dyDescent="0.25">
      <c r="A46" s="25">
        <f t="shared" si="1"/>
        <v>34</v>
      </c>
      <c r="B46" s="26" t="s">
        <v>5</v>
      </c>
      <c r="C46" s="26" t="s">
        <v>235</v>
      </c>
      <c r="D46" s="8" t="s">
        <v>23</v>
      </c>
      <c r="E46" s="27">
        <f>E47</f>
        <v>26534.3</v>
      </c>
      <c r="F46" s="27">
        <f t="shared" ref="F46:G46" si="9">F47</f>
        <v>26534.3</v>
      </c>
      <c r="G46" s="27">
        <f t="shared" si="9"/>
        <v>10660.641</v>
      </c>
      <c r="H46" s="27">
        <f t="shared" si="0"/>
        <v>15873.659</v>
      </c>
    </row>
    <row r="47" spans="1:8" ht="60" outlineLevel="4" x14ac:dyDescent="0.25">
      <c r="A47" s="25">
        <f t="shared" si="1"/>
        <v>35</v>
      </c>
      <c r="B47" s="26" t="s">
        <v>5</v>
      </c>
      <c r="C47" s="26" t="s">
        <v>236</v>
      </c>
      <c r="D47" s="8" t="s">
        <v>24</v>
      </c>
      <c r="E47" s="27">
        <v>26534.3</v>
      </c>
      <c r="F47" s="27">
        <v>26534.3</v>
      </c>
      <c r="G47" s="27">
        <v>10660.641</v>
      </c>
      <c r="H47" s="27">
        <f t="shared" si="0"/>
        <v>15873.659</v>
      </c>
    </row>
    <row r="48" spans="1:8" ht="30" outlineLevel="2" x14ac:dyDescent="0.25">
      <c r="A48" s="25">
        <f t="shared" si="1"/>
        <v>36</v>
      </c>
      <c r="B48" s="26" t="s">
        <v>5</v>
      </c>
      <c r="C48" s="26" t="s">
        <v>237</v>
      </c>
      <c r="D48" s="8" t="s">
        <v>25</v>
      </c>
      <c r="E48" s="27">
        <f>E49</f>
        <v>5.9</v>
      </c>
      <c r="F48" s="27">
        <f t="shared" ref="F48:G48" si="10">F49</f>
        <v>5.9</v>
      </c>
      <c r="G48" s="27">
        <f t="shared" si="10"/>
        <v>0.99399999999999999</v>
      </c>
      <c r="H48" s="27">
        <f t="shared" si="0"/>
        <v>4.9060000000000006</v>
      </c>
    </row>
    <row r="49" spans="1:8" ht="30" outlineLevel="3" x14ac:dyDescent="0.25">
      <c r="A49" s="25">
        <f t="shared" si="1"/>
        <v>37</v>
      </c>
      <c r="B49" s="26" t="s">
        <v>5</v>
      </c>
      <c r="C49" s="26" t="s">
        <v>238</v>
      </c>
      <c r="D49" s="8" t="s">
        <v>25</v>
      </c>
      <c r="E49" s="27">
        <v>5.9</v>
      </c>
      <c r="F49" s="27">
        <v>5.9</v>
      </c>
      <c r="G49" s="27">
        <v>0.99399999999999999</v>
      </c>
      <c r="H49" s="27">
        <f t="shared" si="0"/>
        <v>4.9060000000000006</v>
      </c>
    </row>
    <row r="50" spans="1:8" outlineLevel="2" x14ac:dyDescent="0.25">
      <c r="A50" s="25">
        <f t="shared" si="1"/>
        <v>38</v>
      </c>
      <c r="B50" s="26" t="s">
        <v>5</v>
      </c>
      <c r="C50" s="26" t="s">
        <v>239</v>
      </c>
      <c r="D50" s="8" t="s">
        <v>26</v>
      </c>
      <c r="E50" s="27">
        <f>E51</f>
        <v>5408.8</v>
      </c>
      <c r="F50" s="27">
        <f t="shared" ref="F50:G50" si="11">F51</f>
        <v>5408.8</v>
      </c>
      <c r="G50" s="27">
        <f t="shared" si="11"/>
        <v>2657.4470000000001</v>
      </c>
      <c r="H50" s="27">
        <f t="shared" si="0"/>
        <v>2751.3530000000001</v>
      </c>
    </row>
    <row r="51" spans="1:8" outlineLevel="3" x14ac:dyDescent="0.25">
      <c r="A51" s="25">
        <f t="shared" si="1"/>
        <v>39</v>
      </c>
      <c r="B51" s="26" t="s">
        <v>5</v>
      </c>
      <c r="C51" s="26" t="s">
        <v>240</v>
      </c>
      <c r="D51" s="8" t="s">
        <v>26</v>
      </c>
      <c r="E51" s="27">
        <v>5408.8</v>
      </c>
      <c r="F51" s="27">
        <v>5408.8</v>
      </c>
      <c r="G51" s="27">
        <v>2657.4470000000001</v>
      </c>
      <c r="H51" s="27">
        <f t="shared" si="0"/>
        <v>2751.3530000000001</v>
      </c>
    </row>
    <row r="52" spans="1:8" ht="30" outlineLevel="2" x14ac:dyDescent="0.25">
      <c r="A52" s="25">
        <f t="shared" si="1"/>
        <v>40</v>
      </c>
      <c r="B52" s="26" t="s">
        <v>5</v>
      </c>
      <c r="C52" s="26" t="s">
        <v>241</v>
      </c>
      <c r="D52" s="8" t="s">
        <v>27</v>
      </c>
      <c r="E52" s="27">
        <f>E53</f>
        <v>8131</v>
      </c>
      <c r="F52" s="27">
        <f t="shared" ref="F52:G52" si="12">F53</f>
        <v>8131</v>
      </c>
      <c r="G52" s="27">
        <f t="shared" si="12"/>
        <v>1903.9775500000001</v>
      </c>
      <c r="H52" s="27">
        <f t="shared" si="0"/>
        <v>6227.0224500000004</v>
      </c>
    </row>
    <row r="53" spans="1:8" ht="45" outlineLevel="3" x14ac:dyDescent="0.25">
      <c r="A53" s="25">
        <f t="shared" si="1"/>
        <v>41</v>
      </c>
      <c r="B53" s="26" t="s">
        <v>5</v>
      </c>
      <c r="C53" s="26" t="s">
        <v>242</v>
      </c>
      <c r="D53" s="8" t="s">
        <v>28</v>
      </c>
      <c r="E53" s="27">
        <v>8131</v>
      </c>
      <c r="F53" s="27">
        <v>8131</v>
      </c>
      <c r="G53" s="27">
        <v>1903.9775500000001</v>
      </c>
      <c r="H53" s="27">
        <f t="shared" si="0"/>
        <v>6227.0224500000004</v>
      </c>
    </row>
    <row r="54" spans="1:8" outlineLevel="1" x14ac:dyDescent="0.25">
      <c r="A54" s="25">
        <f t="shared" si="1"/>
        <v>42</v>
      </c>
      <c r="B54" s="26" t="s">
        <v>5</v>
      </c>
      <c r="C54" s="26" t="s">
        <v>451</v>
      </c>
      <c r="D54" s="8" t="s">
        <v>29</v>
      </c>
      <c r="E54" s="27">
        <f>E55+E57</f>
        <v>28994.799999999999</v>
      </c>
      <c r="F54" s="27">
        <f>F55+F57</f>
        <v>28994.799999999999</v>
      </c>
      <c r="G54" s="27">
        <f>G55+G57</f>
        <v>9446.6830000000009</v>
      </c>
      <c r="H54" s="27">
        <f t="shared" si="0"/>
        <v>19548.116999999998</v>
      </c>
    </row>
    <row r="55" spans="1:8" outlineLevel="2" x14ac:dyDescent="0.25">
      <c r="A55" s="25">
        <f t="shared" si="1"/>
        <v>43</v>
      </c>
      <c r="B55" s="26" t="s">
        <v>5</v>
      </c>
      <c r="C55" s="26" t="s">
        <v>243</v>
      </c>
      <c r="D55" s="8" t="s">
        <v>30</v>
      </c>
      <c r="E55" s="27">
        <f>E56</f>
        <v>7319.2</v>
      </c>
      <c r="F55" s="27">
        <f t="shared" ref="F55:G55" si="13">F56</f>
        <v>7319.2</v>
      </c>
      <c r="G55" s="27">
        <f t="shared" si="13"/>
        <v>872.09100000000001</v>
      </c>
      <c r="H55" s="27">
        <f t="shared" si="0"/>
        <v>6447.1089999999995</v>
      </c>
    </row>
    <row r="56" spans="1:8" ht="45" outlineLevel="3" x14ac:dyDescent="0.25">
      <c r="A56" s="25">
        <f t="shared" si="1"/>
        <v>44</v>
      </c>
      <c r="B56" s="26" t="s">
        <v>5</v>
      </c>
      <c r="C56" s="26" t="s">
        <v>244</v>
      </c>
      <c r="D56" s="8" t="s">
        <v>31</v>
      </c>
      <c r="E56" s="27">
        <v>7319.2</v>
      </c>
      <c r="F56" s="27">
        <v>7319.2</v>
      </c>
      <c r="G56" s="27">
        <v>872.09100000000001</v>
      </c>
      <c r="H56" s="27">
        <f t="shared" si="0"/>
        <v>6447.1089999999995</v>
      </c>
    </row>
    <row r="57" spans="1:8" outlineLevel="2" x14ac:dyDescent="0.25">
      <c r="A57" s="25">
        <f t="shared" si="1"/>
        <v>45</v>
      </c>
      <c r="B57" s="26" t="s">
        <v>5</v>
      </c>
      <c r="C57" s="26" t="s">
        <v>245</v>
      </c>
      <c r="D57" s="8" t="s">
        <v>32</v>
      </c>
      <c r="E57" s="27">
        <f>E58+E60</f>
        <v>21675.599999999999</v>
      </c>
      <c r="F57" s="27">
        <f>F58+F60</f>
        <v>21675.599999999999</v>
      </c>
      <c r="G57" s="27">
        <f>G58+G60</f>
        <v>8574.5920000000006</v>
      </c>
      <c r="H57" s="27">
        <f t="shared" si="0"/>
        <v>13101.007999999998</v>
      </c>
    </row>
    <row r="58" spans="1:8" outlineLevel="3" x14ac:dyDescent="0.25">
      <c r="A58" s="25">
        <f t="shared" si="1"/>
        <v>46</v>
      </c>
      <c r="B58" s="26" t="s">
        <v>5</v>
      </c>
      <c r="C58" s="26" t="s">
        <v>246</v>
      </c>
      <c r="D58" s="8" t="s">
        <v>33</v>
      </c>
      <c r="E58" s="27">
        <f>E59</f>
        <v>14640</v>
      </c>
      <c r="F58" s="27">
        <f t="shared" ref="F58:G58" si="14">F59</f>
        <v>14640</v>
      </c>
      <c r="G58" s="27">
        <f t="shared" si="14"/>
        <v>7446.9480000000003</v>
      </c>
      <c r="H58" s="27">
        <f t="shared" si="0"/>
        <v>7193.0519999999997</v>
      </c>
    </row>
    <row r="59" spans="1:8" ht="45" outlineLevel="4" x14ac:dyDescent="0.25">
      <c r="A59" s="25">
        <f t="shared" si="1"/>
        <v>47</v>
      </c>
      <c r="B59" s="26" t="s">
        <v>5</v>
      </c>
      <c r="C59" s="26" t="s">
        <v>247</v>
      </c>
      <c r="D59" s="8" t="s">
        <v>34</v>
      </c>
      <c r="E59" s="27">
        <v>14640</v>
      </c>
      <c r="F59" s="27">
        <v>14640</v>
      </c>
      <c r="G59" s="27">
        <v>7446.9480000000003</v>
      </c>
      <c r="H59" s="27">
        <f t="shared" si="0"/>
        <v>7193.0519999999997</v>
      </c>
    </row>
    <row r="60" spans="1:8" outlineLevel="3" x14ac:dyDescent="0.25">
      <c r="A60" s="25">
        <f t="shared" si="1"/>
        <v>48</v>
      </c>
      <c r="B60" s="26" t="s">
        <v>5</v>
      </c>
      <c r="C60" s="26" t="s">
        <v>248</v>
      </c>
      <c r="D60" s="8" t="s">
        <v>35</v>
      </c>
      <c r="E60" s="27">
        <f>E61</f>
        <v>7035.6</v>
      </c>
      <c r="F60" s="27">
        <f t="shared" ref="F60:G60" si="15">F61</f>
        <v>7035.6</v>
      </c>
      <c r="G60" s="27">
        <f t="shared" si="15"/>
        <v>1127.644</v>
      </c>
      <c r="H60" s="27">
        <f t="shared" si="0"/>
        <v>5907.9560000000001</v>
      </c>
    </row>
    <row r="61" spans="1:8" ht="45" outlineLevel="4" x14ac:dyDescent="0.25">
      <c r="A61" s="25">
        <f t="shared" si="1"/>
        <v>49</v>
      </c>
      <c r="B61" s="26" t="s">
        <v>5</v>
      </c>
      <c r="C61" s="26" t="s">
        <v>249</v>
      </c>
      <c r="D61" s="8" t="s">
        <v>36</v>
      </c>
      <c r="E61" s="27">
        <v>7035.6</v>
      </c>
      <c r="F61" s="27">
        <v>7035.6</v>
      </c>
      <c r="G61" s="27">
        <v>1127.644</v>
      </c>
      <c r="H61" s="27">
        <f t="shared" si="0"/>
        <v>5907.9560000000001</v>
      </c>
    </row>
    <row r="62" spans="1:8" outlineLevel="1" x14ac:dyDescent="0.25">
      <c r="A62" s="25">
        <f t="shared" si="1"/>
        <v>50</v>
      </c>
      <c r="B62" s="26" t="s">
        <v>5</v>
      </c>
      <c r="C62" s="26" t="s">
        <v>452</v>
      </c>
      <c r="D62" s="8" t="s">
        <v>37</v>
      </c>
      <c r="E62" s="27">
        <f t="shared" ref="E62:F62" si="16">E63+E65</f>
        <v>21818.1</v>
      </c>
      <c r="F62" s="27">
        <f t="shared" si="16"/>
        <v>21818.1</v>
      </c>
      <c r="G62" s="27">
        <f>G63+G65</f>
        <v>9348.0709999999999</v>
      </c>
      <c r="H62" s="27">
        <f t="shared" si="0"/>
        <v>12470.028999999999</v>
      </c>
    </row>
    <row r="63" spans="1:8" ht="30" outlineLevel="2" x14ac:dyDescent="0.25">
      <c r="A63" s="25">
        <f t="shared" si="1"/>
        <v>51</v>
      </c>
      <c r="B63" s="26" t="s">
        <v>5</v>
      </c>
      <c r="C63" s="26" t="s">
        <v>250</v>
      </c>
      <c r="D63" s="8" t="s">
        <v>83</v>
      </c>
      <c r="E63" s="27">
        <f>E64</f>
        <v>21818.1</v>
      </c>
      <c r="F63" s="27">
        <f t="shared" ref="F63:G63" si="17">F64</f>
        <v>21818.1</v>
      </c>
      <c r="G63" s="27">
        <f t="shared" si="17"/>
        <v>9342.6710000000003</v>
      </c>
      <c r="H63" s="27">
        <f t="shared" si="0"/>
        <v>12475.428999999998</v>
      </c>
    </row>
    <row r="64" spans="1:8" ht="45" outlineLevel="3" x14ac:dyDescent="0.25">
      <c r="A64" s="25">
        <f t="shared" si="1"/>
        <v>52</v>
      </c>
      <c r="B64" s="26" t="s">
        <v>5</v>
      </c>
      <c r="C64" s="26" t="s">
        <v>251</v>
      </c>
      <c r="D64" s="8" t="s">
        <v>84</v>
      </c>
      <c r="E64" s="27">
        <v>21818.1</v>
      </c>
      <c r="F64" s="27">
        <v>21818.1</v>
      </c>
      <c r="G64" s="27">
        <v>9342.6710000000003</v>
      </c>
      <c r="H64" s="27">
        <f t="shared" si="0"/>
        <v>12475.428999999998</v>
      </c>
    </row>
    <row r="65" spans="1:8" ht="45" outlineLevel="3" x14ac:dyDescent="0.25">
      <c r="A65" s="25">
        <f t="shared" si="1"/>
        <v>53</v>
      </c>
      <c r="B65" s="26" t="s">
        <v>5</v>
      </c>
      <c r="C65" s="26" t="s">
        <v>395</v>
      </c>
      <c r="D65" s="8" t="s">
        <v>397</v>
      </c>
      <c r="E65" s="27">
        <f>E66</f>
        <v>0</v>
      </c>
      <c r="F65" s="27">
        <f t="shared" ref="F65:G65" si="18">F66</f>
        <v>0</v>
      </c>
      <c r="G65" s="27">
        <f t="shared" si="18"/>
        <v>5.4</v>
      </c>
      <c r="H65" s="27">
        <f t="shared" si="0"/>
        <v>-5.4</v>
      </c>
    </row>
    <row r="66" spans="1:8" ht="75" outlineLevel="3" x14ac:dyDescent="0.25">
      <c r="A66" s="25">
        <f t="shared" si="1"/>
        <v>54</v>
      </c>
      <c r="B66" s="26" t="s">
        <v>5</v>
      </c>
      <c r="C66" s="26" t="s">
        <v>396</v>
      </c>
      <c r="D66" s="8" t="s">
        <v>398</v>
      </c>
      <c r="E66" s="27">
        <v>0</v>
      </c>
      <c r="F66" s="27">
        <v>0</v>
      </c>
      <c r="G66" s="27">
        <v>5.4</v>
      </c>
      <c r="H66" s="27">
        <f t="shared" si="0"/>
        <v>-5.4</v>
      </c>
    </row>
    <row r="67" spans="1:8" ht="45" outlineLevel="1" x14ac:dyDescent="0.25">
      <c r="A67" s="25">
        <f t="shared" si="1"/>
        <v>55</v>
      </c>
      <c r="B67" s="26" t="s">
        <v>3</v>
      </c>
      <c r="C67" s="26" t="s">
        <v>453</v>
      </c>
      <c r="D67" s="8" t="s">
        <v>38</v>
      </c>
      <c r="E67" s="27">
        <f>E68+E80</f>
        <v>22127.444000000003</v>
      </c>
      <c r="F67" s="27">
        <f>F68+F80</f>
        <v>22127.444000000003</v>
      </c>
      <c r="G67" s="27">
        <f>G68+G80</f>
        <v>11080.325359999999</v>
      </c>
      <c r="H67" s="27">
        <f t="shared" si="0"/>
        <v>11047.118640000004</v>
      </c>
    </row>
    <row r="68" spans="1:8" ht="90" outlineLevel="2" x14ac:dyDescent="0.25">
      <c r="A68" s="25">
        <f t="shared" si="1"/>
        <v>56</v>
      </c>
      <c r="B68" s="26" t="s">
        <v>88</v>
      </c>
      <c r="C68" s="26" t="s">
        <v>252</v>
      </c>
      <c r="D68" s="9" t="s">
        <v>39</v>
      </c>
      <c r="E68" s="27">
        <f>E69+E71+E73+E78</f>
        <v>21906.044000000002</v>
      </c>
      <c r="F68" s="27">
        <f>F69+F71+F73+F78</f>
        <v>21906.044000000002</v>
      </c>
      <c r="G68" s="27">
        <f>G69+G71+G73+G78</f>
        <v>10985.128059999999</v>
      </c>
      <c r="H68" s="27">
        <f t="shared" si="0"/>
        <v>10920.915940000003</v>
      </c>
    </row>
    <row r="69" spans="1:8" ht="75" outlineLevel="3" x14ac:dyDescent="0.25">
      <c r="A69" s="25">
        <f t="shared" si="1"/>
        <v>57</v>
      </c>
      <c r="B69" s="26" t="s">
        <v>88</v>
      </c>
      <c r="C69" s="26" t="s">
        <v>253</v>
      </c>
      <c r="D69" s="8" t="s">
        <v>40</v>
      </c>
      <c r="E69" s="27">
        <f>E70</f>
        <v>10621</v>
      </c>
      <c r="F69" s="27">
        <f t="shared" ref="F69:G69" si="19">F70</f>
        <v>10621</v>
      </c>
      <c r="G69" s="27">
        <f t="shared" si="19"/>
        <v>4910.1364599999997</v>
      </c>
      <c r="H69" s="27">
        <f t="shared" si="0"/>
        <v>5710.8635400000003</v>
      </c>
    </row>
    <row r="70" spans="1:8" ht="90" outlineLevel="4" x14ac:dyDescent="0.25">
      <c r="A70" s="25">
        <f t="shared" si="1"/>
        <v>58</v>
      </c>
      <c r="B70" s="26" t="s">
        <v>88</v>
      </c>
      <c r="C70" s="26" t="s">
        <v>254</v>
      </c>
      <c r="D70" s="9" t="s">
        <v>41</v>
      </c>
      <c r="E70" s="27">
        <v>10621</v>
      </c>
      <c r="F70" s="27">
        <v>10621</v>
      </c>
      <c r="G70" s="27">
        <v>4910.1364599999997</v>
      </c>
      <c r="H70" s="27">
        <f t="shared" si="0"/>
        <v>5710.8635400000003</v>
      </c>
    </row>
    <row r="71" spans="1:8" ht="99" customHeight="1" outlineLevel="3" x14ac:dyDescent="0.25">
      <c r="A71" s="25">
        <f t="shared" si="1"/>
        <v>59</v>
      </c>
      <c r="B71" s="26" t="s">
        <v>88</v>
      </c>
      <c r="C71" s="26" t="s">
        <v>255</v>
      </c>
      <c r="D71" s="9" t="s">
        <v>42</v>
      </c>
      <c r="E71" s="27">
        <f>E72</f>
        <v>4551.7</v>
      </c>
      <c r="F71" s="27">
        <f t="shared" ref="F71:G71" si="20">F72</f>
        <v>4551.7</v>
      </c>
      <c r="G71" s="27">
        <f t="shared" si="20"/>
        <v>3110.8539999999998</v>
      </c>
      <c r="H71" s="27">
        <f t="shared" si="0"/>
        <v>1440.846</v>
      </c>
    </row>
    <row r="72" spans="1:8" ht="90" outlineLevel="4" x14ac:dyDescent="0.25">
      <c r="A72" s="25">
        <f t="shared" si="1"/>
        <v>60</v>
      </c>
      <c r="B72" s="26" t="s">
        <v>88</v>
      </c>
      <c r="C72" s="26" t="s">
        <v>256</v>
      </c>
      <c r="D72" s="8" t="s">
        <v>43</v>
      </c>
      <c r="E72" s="27">
        <v>4551.7</v>
      </c>
      <c r="F72" s="27">
        <v>4551.7</v>
      </c>
      <c r="G72" s="27">
        <v>3110.8539999999998</v>
      </c>
      <c r="H72" s="27">
        <f t="shared" si="0"/>
        <v>1440.846</v>
      </c>
    </row>
    <row r="73" spans="1:8" ht="90" outlineLevel="7" x14ac:dyDescent="0.25">
      <c r="A73" s="25">
        <f t="shared" si="1"/>
        <v>61</v>
      </c>
      <c r="B73" s="26" t="s">
        <v>3</v>
      </c>
      <c r="C73" s="26" t="s">
        <v>257</v>
      </c>
      <c r="D73" s="9" t="s">
        <v>85</v>
      </c>
      <c r="E73" s="27">
        <f>E74</f>
        <v>5802.1440000000002</v>
      </c>
      <c r="F73" s="27">
        <f t="shared" ref="F73:G73" si="21">F74</f>
        <v>5802.1440000000002</v>
      </c>
      <c r="G73" s="27">
        <f t="shared" si="21"/>
        <v>1943.3395999999998</v>
      </c>
      <c r="H73" s="27">
        <f t="shared" si="0"/>
        <v>3858.8044000000004</v>
      </c>
    </row>
    <row r="74" spans="1:8" ht="84.75" customHeight="1" outlineLevel="7" x14ac:dyDescent="0.25">
      <c r="A74" s="25">
        <f t="shared" si="1"/>
        <v>62</v>
      </c>
      <c r="B74" s="26" t="s">
        <v>3</v>
      </c>
      <c r="C74" s="26" t="s">
        <v>315</v>
      </c>
      <c r="D74" s="9" t="s">
        <v>86</v>
      </c>
      <c r="E74" s="27">
        <f>E75+E77+E76</f>
        <v>5802.1440000000002</v>
      </c>
      <c r="F74" s="27">
        <f t="shared" ref="F74:G74" si="22">F75+F77+F76</f>
        <v>5802.1440000000002</v>
      </c>
      <c r="G74" s="27">
        <f t="shared" si="22"/>
        <v>1943.3395999999998</v>
      </c>
      <c r="H74" s="27">
        <f t="shared" si="0"/>
        <v>3858.8044000000004</v>
      </c>
    </row>
    <row r="75" spans="1:8" ht="75" outlineLevel="7" x14ac:dyDescent="0.25">
      <c r="A75" s="25">
        <f t="shared" si="1"/>
        <v>63</v>
      </c>
      <c r="B75" s="26" t="s">
        <v>98</v>
      </c>
      <c r="C75" s="26" t="s">
        <v>258</v>
      </c>
      <c r="D75" s="9" t="s">
        <v>86</v>
      </c>
      <c r="E75" s="27">
        <v>84.8</v>
      </c>
      <c r="F75" s="27">
        <v>84.8</v>
      </c>
      <c r="G75" s="27">
        <v>49.777999999999999</v>
      </c>
      <c r="H75" s="27">
        <f t="shared" si="0"/>
        <v>35.021999999999998</v>
      </c>
    </row>
    <row r="76" spans="1:8" ht="90" outlineLevel="7" x14ac:dyDescent="0.25">
      <c r="A76" s="25">
        <f t="shared" si="1"/>
        <v>64</v>
      </c>
      <c r="B76" s="26" t="s">
        <v>98</v>
      </c>
      <c r="C76" s="26" t="s">
        <v>382</v>
      </c>
      <c r="D76" s="9" t="s">
        <v>383</v>
      </c>
      <c r="E76" s="27">
        <v>5067.3440000000001</v>
      </c>
      <c r="F76" s="27">
        <v>5067.3440000000001</v>
      </c>
      <c r="G76" s="27">
        <v>1884.4749999999999</v>
      </c>
      <c r="H76" s="27">
        <f t="shared" si="0"/>
        <v>3182.8690000000001</v>
      </c>
    </row>
    <row r="77" spans="1:8" ht="75" customHeight="1" outlineLevel="7" x14ac:dyDescent="0.25">
      <c r="A77" s="25">
        <f t="shared" si="1"/>
        <v>65</v>
      </c>
      <c r="B77" s="26" t="s">
        <v>88</v>
      </c>
      <c r="C77" s="26" t="s">
        <v>258</v>
      </c>
      <c r="D77" s="9" t="s">
        <v>86</v>
      </c>
      <c r="E77" s="27">
        <v>650</v>
      </c>
      <c r="F77" s="27">
        <v>650</v>
      </c>
      <c r="G77" s="27">
        <v>9.0866000000000007</v>
      </c>
      <c r="H77" s="27">
        <f t="shared" si="0"/>
        <v>640.91340000000002</v>
      </c>
    </row>
    <row r="78" spans="1:8" ht="45" outlineLevel="3" x14ac:dyDescent="0.25">
      <c r="A78" s="25">
        <f t="shared" si="1"/>
        <v>66</v>
      </c>
      <c r="B78" s="26" t="s">
        <v>88</v>
      </c>
      <c r="C78" s="26" t="s">
        <v>259</v>
      </c>
      <c r="D78" s="8" t="s">
        <v>44</v>
      </c>
      <c r="E78" s="27">
        <f>E79</f>
        <v>931.2</v>
      </c>
      <c r="F78" s="27">
        <f t="shared" ref="F78:G78" si="23">F79</f>
        <v>931.2</v>
      </c>
      <c r="G78" s="27">
        <f t="shared" si="23"/>
        <v>1020.798</v>
      </c>
      <c r="H78" s="27">
        <f t="shared" si="0"/>
        <v>-89.597999999999956</v>
      </c>
    </row>
    <row r="79" spans="1:8" ht="45" outlineLevel="4" x14ac:dyDescent="0.25">
      <c r="A79" s="25">
        <f t="shared" si="1"/>
        <v>67</v>
      </c>
      <c r="B79" s="26" t="s">
        <v>88</v>
      </c>
      <c r="C79" s="26" t="s">
        <v>260</v>
      </c>
      <c r="D79" s="8" t="s">
        <v>45</v>
      </c>
      <c r="E79" s="27">
        <v>931.2</v>
      </c>
      <c r="F79" s="27">
        <v>931.2</v>
      </c>
      <c r="G79" s="27">
        <v>1020.798</v>
      </c>
      <c r="H79" s="27">
        <f t="shared" si="0"/>
        <v>-89.597999999999956</v>
      </c>
    </row>
    <row r="80" spans="1:8" ht="90" outlineLevel="4" x14ac:dyDescent="0.25">
      <c r="A80" s="25">
        <f t="shared" si="1"/>
        <v>68</v>
      </c>
      <c r="B80" s="26" t="s">
        <v>88</v>
      </c>
      <c r="C80" s="26" t="s">
        <v>356</v>
      </c>
      <c r="D80" s="8" t="s">
        <v>357</v>
      </c>
      <c r="E80" s="27">
        <f>E81</f>
        <v>221.4</v>
      </c>
      <c r="F80" s="27">
        <f t="shared" ref="F80:G80" si="24">F81</f>
        <v>221.4</v>
      </c>
      <c r="G80" s="27">
        <f t="shared" si="24"/>
        <v>95.197299999999998</v>
      </c>
      <c r="H80" s="27">
        <f t="shared" si="0"/>
        <v>126.20270000000001</v>
      </c>
    </row>
    <row r="81" spans="1:8" ht="90" outlineLevel="4" x14ac:dyDescent="0.25">
      <c r="A81" s="25">
        <f t="shared" ref="A81:A144" si="25">A80+1</f>
        <v>69</v>
      </c>
      <c r="B81" s="26" t="s">
        <v>88</v>
      </c>
      <c r="C81" s="26" t="s">
        <v>354</v>
      </c>
      <c r="D81" s="8" t="s">
        <v>355</v>
      </c>
      <c r="E81" s="27">
        <f>E82</f>
        <v>221.4</v>
      </c>
      <c r="F81" s="27">
        <f>F82</f>
        <v>221.4</v>
      </c>
      <c r="G81" s="27">
        <f>G82</f>
        <v>95.197299999999998</v>
      </c>
      <c r="H81" s="27">
        <f t="shared" si="0"/>
        <v>126.20270000000001</v>
      </c>
    </row>
    <row r="82" spans="1:8" ht="90.75" customHeight="1" outlineLevel="4" x14ac:dyDescent="0.25">
      <c r="A82" s="25">
        <f t="shared" si="25"/>
        <v>70</v>
      </c>
      <c r="B82" s="26" t="s">
        <v>88</v>
      </c>
      <c r="C82" s="26" t="s">
        <v>352</v>
      </c>
      <c r="D82" s="8" t="s">
        <v>353</v>
      </c>
      <c r="E82" s="27">
        <v>221.4</v>
      </c>
      <c r="F82" s="27">
        <v>221.4</v>
      </c>
      <c r="G82" s="27">
        <v>95.197299999999998</v>
      </c>
      <c r="H82" s="27">
        <f t="shared" si="0"/>
        <v>126.20270000000001</v>
      </c>
    </row>
    <row r="83" spans="1:8" ht="30" outlineLevel="1" x14ac:dyDescent="0.25">
      <c r="A83" s="25">
        <f t="shared" si="25"/>
        <v>71</v>
      </c>
      <c r="B83" s="26" t="s">
        <v>3</v>
      </c>
      <c r="C83" s="26" t="s">
        <v>454</v>
      </c>
      <c r="D83" s="8" t="s">
        <v>46</v>
      </c>
      <c r="E83" s="27">
        <f>E84+E88</f>
        <v>12260.735000000001</v>
      </c>
      <c r="F83" s="27">
        <f>F84+F88</f>
        <v>12260.735000000001</v>
      </c>
      <c r="G83" s="27">
        <f>G84+G88</f>
        <v>3882.5248199999996</v>
      </c>
      <c r="H83" s="27">
        <f t="shared" ref="H83:H179" si="26">F83-G83</f>
        <v>8378.2101800000019</v>
      </c>
    </row>
    <row r="84" spans="1:8" outlineLevel="2" x14ac:dyDescent="0.25">
      <c r="A84" s="25">
        <f t="shared" si="25"/>
        <v>72</v>
      </c>
      <c r="B84" s="26" t="s">
        <v>3</v>
      </c>
      <c r="C84" s="26" t="s">
        <v>261</v>
      </c>
      <c r="D84" s="8" t="s">
        <v>47</v>
      </c>
      <c r="E84" s="27">
        <f>E85</f>
        <v>9330.8260000000009</v>
      </c>
      <c r="F84" s="27">
        <f t="shared" ref="F84:G84" si="27">F85</f>
        <v>9330.8260000000009</v>
      </c>
      <c r="G84" s="27">
        <f t="shared" si="27"/>
        <v>1657.8623</v>
      </c>
      <c r="H84" s="27">
        <f t="shared" si="26"/>
        <v>7672.9637000000012</v>
      </c>
    </row>
    <row r="85" spans="1:8" outlineLevel="3" x14ac:dyDescent="0.25">
      <c r="A85" s="25">
        <f t="shared" si="25"/>
        <v>73</v>
      </c>
      <c r="B85" s="26" t="s">
        <v>3</v>
      </c>
      <c r="C85" s="26" t="s">
        <v>262</v>
      </c>
      <c r="D85" s="8" t="s">
        <v>48</v>
      </c>
      <c r="E85" s="27">
        <f>E87+E86</f>
        <v>9330.8260000000009</v>
      </c>
      <c r="F85" s="27">
        <f t="shared" ref="F85:G85" si="28">F87+F86</f>
        <v>9330.8260000000009</v>
      </c>
      <c r="G85" s="27">
        <f t="shared" si="28"/>
        <v>1657.8623</v>
      </c>
      <c r="H85" s="27">
        <f t="shared" si="26"/>
        <v>7672.9637000000012</v>
      </c>
    </row>
    <row r="86" spans="1:8" ht="30" outlineLevel="3" x14ac:dyDescent="0.25">
      <c r="A86" s="25">
        <f t="shared" si="25"/>
        <v>74</v>
      </c>
      <c r="B86" s="26" t="s">
        <v>98</v>
      </c>
      <c r="C86" s="26" t="s">
        <v>263</v>
      </c>
      <c r="D86" s="8" t="s">
        <v>49</v>
      </c>
      <c r="E86" s="27">
        <v>7830.826</v>
      </c>
      <c r="F86" s="27">
        <v>7830.826</v>
      </c>
      <c r="G86" s="27">
        <v>1235.2173</v>
      </c>
      <c r="H86" s="27">
        <f t="shared" si="26"/>
        <v>6595.6086999999998</v>
      </c>
    </row>
    <row r="87" spans="1:8" ht="30" outlineLevel="4" x14ac:dyDescent="0.25">
      <c r="A87" s="25">
        <f t="shared" si="25"/>
        <v>75</v>
      </c>
      <c r="B87" s="26" t="s">
        <v>97</v>
      </c>
      <c r="C87" s="26" t="s">
        <v>263</v>
      </c>
      <c r="D87" s="8" t="s">
        <v>49</v>
      </c>
      <c r="E87" s="27">
        <v>1500</v>
      </c>
      <c r="F87" s="27">
        <v>1500</v>
      </c>
      <c r="G87" s="27">
        <v>422.64499999999998</v>
      </c>
      <c r="H87" s="27">
        <f t="shared" si="26"/>
        <v>1077.355</v>
      </c>
    </row>
    <row r="88" spans="1:8" outlineLevel="2" x14ac:dyDescent="0.25">
      <c r="A88" s="25">
        <f t="shared" si="25"/>
        <v>76</v>
      </c>
      <c r="B88" s="26" t="s">
        <v>98</v>
      </c>
      <c r="C88" s="26" t="s">
        <v>264</v>
      </c>
      <c r="D88" s="8" t="s">
        <v>50</v>
      </c>
      <c r="E88" s="27">
        <f>E91+E89</f>
        <v>2929.9090000000001</v>
      </c>
      <c r="F88" s="27">
        <f t="shared" ref="F88:G88" si="29">F91+F89</f>
        <v>2929.9090000000001</v>
      </c>
      <c r="G88" s="27">
        <f t="shared" si="29"/>
        <v>2224.6625199999999</v>
      </c>
      <c r="H88" s="27">
        <f t="shared" si="26"/>
        <v>705.24648000000025</v>
      </c>
    </row>
    <row r="89" spans="1:8" ht="30" outlineLevel="2" x14ac:dyDescent="0.25">
      <c r="A89" s="25">
        <f t="shared" si="25"/>
        <v>77</v>
      </c>
      <c r="B89" s="26" t="s">
        <v>3</v>
      </c>
      <c r="C89" s="26" t="s">
        <v>386</v>
      </c>
      <c r="D89" s="8" t="s">
        <v>387</v>
      </c>
      <c r="E89" s="27">
        <f>E90</f>
        <v>1903.2190000000001</v>
      </c>
      <c r="F89" s="27">
        <f t="shared" ref="F89:G89" si="30">F90</f>
        <v>1903.2190000000001</v>
      </c>
      <c r="G89" s="27">
        <f t="shared" si="30"/>
        <v>1169.3455200000001</v>
      </c>
      <c r="H89" s="27">
        <f t="shared" si="26"/>
        <v>733.87347999999997</v>
      </c>
    </row>
    <row r="90" spans="1:8" ht="45" outlineLevel="2" x14ac:dyDescent="0.25">
      <c r="A90" s="25">
        <f t="shared" si="25"/>
        <v>78</v>
      </c>
      <c r="B90" s="26" t="s">
        <v>98</v>
      </c>
      <c r="C90" s="26" t="s">
        <v>384</v>
      </c>
      <c r="D90" s="10" t="s">
        <v>385</v>
      </c>
      <c r="E90" s="27">
        <v>1903.2190000000001</v>
      </c>
      <c r="F90" s="27">
        <v>1903.2190000000001</v>
      </c>
      <c r="G90" s="27">
        <v>1169.3455200000001</v>
      </c>
      <c r="H90" s="27">
        <f t="shared" si="26"/>
        <v>733.87347999999997</v>
      </c>
    </row>
    <row r="91" spans="1:8" outlineLevel="3" x14ac:dyDescent="0.25">
      <c r="A91" s="25">
        <f t="shared" si="25"/>
        <v>79</v>
      </c>
      <c r="B91" s="26" t="s">
        <v>3</v>
      </c>
      <c r="C91" s="26" t="s">
        <v>265</v>
      </c>
      <c r="D91" s="8" t="s">
        <v>51</v>
      </c>
      <c r="E91" s="27">
        <f>E92</f>
        <v>1026.69</v>
      </c>
      <c r="F91" s="27">
        <f t="shared" ref="F91:G91" si="31">F92</f>
        <v>1026.69</v>
      </c>
      <c r="G91" s="27">
        <f t="shared" si="31"/>
        <v>1055.317</v>
      </c>
      <c r="H91" s="27">
        <f t="shared" si="26"/>
        <v>-28.626999999999953</v>
      </c>
    </row>
    <row r="92" spans="1:8" ht="30" outlineLevel="4" x14ac:dyDescent="0.25">
      <c r="A92" s="25">
        <f t="shared" si="25"/>
        <v>80</v>
      </c>
      <c r="B92" s="26" t="s">
        <v>98</v>
      </c>
      <c r="C92" s="26" t="s">
        <v>266</v>
      </c>
      <c r="D92" s="8" t="s">
        <v>52</v>
      </c>
      <c r="E92" s="27">
        <v>1026.69</v>
      </c>
      <c r="F92" s="27">
        <v>1026.69</v>
      </c>
      <c r="G92" s="27">
        <v>1055.317</v>
      </c>
      <c r="H92" s="27">
        <f t="shared" si="26"/>
        <v>-28.626999999999953</v>
      </c>
    </row>
    <row r="93" spans="1:8" ht="30" outlineLevel="1" x14ac:dyDescent="0.25">
      <c r="A93" s="25">
        <f t="shared" si="25"/>
        <v>81</v>
      </c>
      <c r="B93" s="26" t="s">
        <v>88</v>
      </c>
      <c r="C93" s="26" t="s">
        <v>455</v>
      </c>
      <c r="D93" s="8" t="s">
        <v>53</v>
      </c>
      <c r="E93" s="27">
        <f>E94</f>
        <v>5314.7309999999998</v>
      </c>
      <c r="F93" s="27">
        <f t="shared" ref="F93:G95" si="32">F94</f>
        <v>5314.7309999999998</v>
      </c>
      <c r="G93" s="27">
        <f t="shared" si="32"/>
        <v>1256.6785</v>
      </c>
      <c r="H93" s="27">
        <f t="shared" si="26"/>
        <v>4058.0524999999998</v>
      </c>
    </row>
    <row r="94" spans="1:8" ht="30" outlineLevel="2" x14ac:dyDescent="0.25">
      <c r="A94" s="25">
        <f t="shared" si="25"/>
        <v>82</v>
      </c>
      <c r="B94" s="26" t="s">
        <v>88</v>
      </c>
      <c r="C94" s="26" t="s">
        <v>267</v>
      </c>
      <c r="D94" s="8" t="s">
        <v>54</v>
      </c>
      <c r="E94" s="27">
        <f>E95+E97</f>
        <v>5314.7309999999998</v>
      </c>
      <c r="F94" s="27">
        <f t="shared" ref="F94" si="33">F95+F97</f>
        <v>5314.7309999999998</v>
      </c>
      <c r="G94" s="27">
        <f>G95+G97</f>
        <v>1256.6785</v>
      </c>
      <c r="H94" s="27">
        <f t="shared" si="26"/>
        <v>4058.0524999999998</v>
      </c>
    </row>
    <row r="95" spans="1:8" ht="30" outlineLevel="3" x14ac:dyDescent="0.25">
      <c r="A95" s="25">
        <f t="shared" si="25"/>
        <v>83</v>
      </c>
      <c r="B95" s="26" t="s">
        <v>88</v>
      </c>
      <c r="C95" s="26" t="s">
        <v>268</v>
      </c>
      <c r="D95" s="8" t="s">
        <v>55</v>
      </c>
      <c r="E95" s="27">
        <f>E96</f>
        <v>5314.7309999999998</v>
      </c>
      <c r="F95" s="27">
        <f t="shared" si="32"/>
        <v>5314.7309999999998</v>
      </c>
      <c r="G95" s="27">
        <f t="shared" si="32"/>
        <v>1231.9110000000001</v>
      </c>
      <c r="H95" s="27">
        <f t="shared" si="26"/>
        <v>4082.8199999999997</v>
      </c>
    </row>
    <row r="96" spans="1:8" ht="45" outlineLevel="4" x14ac:dyDescent="0.25">
      <c r="A96" s="25">
        <f t="shared" si="25"/>
        <v>84</v>
      </c>
      <c r="B96" s="26" t="s">
        <v>88</v>
      </c>
      <c r="C96" s="26" t="s">
        <v>269</v>
      </c>
      <c r="D96" s="8" t="s">
        <v>56</v>
      </c>
      <c r="E96" s="27">
        <v>5314.7309999999998</v>
      </c>
      <c r="F96" s="27">
        <v>5314.7309999999998</v>
      </c>
      <c r="G96" s="27">
        <v>1231.9110000000001</v>
      </c>
      <c r="H96" s="27">
        <f t="shared" si="26"/>
        <v>4082.8199999999997</v>
      </c>
    </row>
    <row r="97" spans="1:8" ht="45" outlineLevel="4" x14ac:dyDescent="0.25">
      <c r="A97" s="25">
        <f t="shared" si="25"/>
        <v>85</v>
      </c>
      <c r="B97" s="26" t="s">
        <v>88</v>
      </c>
      <c r="C97" s="26" t="s">
        <v>523</v>
      </c>
      <c r="D97" s="8" t="s">
        <v>521</v>
      </c>
      <c r="E97" s="27">
        <f>E98</f>
        <v>0</v>
      </c>
      <c r="F97" s="27">
        <f t="shared" ref="F97:G97" si="34">F98</f>
        <v>0</v>
      </c>
      <c r="G97" s="27">
        <f t="shared" si="34"/>
        <v>24.767499999999998</v>
      </c>
      <c r="H97" s="27">
        <f t="shared" si="26"/>
        <v>-24.767499999999998</v>
      </c>
    </row>
    <row r="98" spans="1:8" ht="60" outlineLevel="4" x14ac:dyDescent="0.25">
      <c r="A98" s="25">
        <f t="shared" si="25"/>
        <v>86</v>
      </c>
      <c r="B98" s="26" t="s">
        <v>88</v>
      </c>
      <c r="C98" s="26" t="s">
        <v>524</v>
      </c>
      <c r="D98" s="8" t="s">
        <v>522</v>
      </c>
      <c r="E98" s="27">
        <v>0</v>
      </c>
      <c r="F98" s="27">
        <v>0</v>
      </c>
      <c r="G98" s="27">
        <v>24.767499999999998</v>
      </c>
      <c r="H98" s="27">
        <f t="shared" si="26"/>
        <v>-24.767499999999998</v>
      </c>
    </row>
    <row r="99" spans="1:8" outlineLevel="1" x14ac:dyDescent="0.25">
      <c r="A99" s="25">
        <f t="shared" si="25"/>
        <v>87</v>
      </c>
      <c r="B99" s="26" t="s">
        <v>3</v>
      </c>
      <c r="C99" s="26" t="s">
        <v>456</v>
      </c>
      <c r="D99" s="8" t="s">
        <v>57</v>
      </c>
      <c r="E99" s="27">
        <f>E100+E130+E135+E141+E132</f>
        <v>744.1</v>
      </c>
      <c r="F99" s="27">
        <f t="shared" ref="F99:G99" si="35">F100+F130+F135+F141+F132</f>
        <v>744.1</v>
      </c>
      <c r="G99" s="27">
        <f t="shared" si="35"/>
        <v>813.24359000000004</v>
      </c>
      <c r="H99" s="27">
        <f t="shared" si="26"/>
        <v>-69.143590000000017</v>
      </c>
    </row>
    <row r="100" spans="1:8" ht="45" outlineLevel="2" x14ac:dyDescent="0.25">
      <c r="A100" s="25">
        <f t="shared" si="25"/>
        <v>88</v>
      </c>
      <c r="B100" s="26" t="s">
        <v>3</v>
      </c>
      <c r="C100" s="26" t="s">
        <v>270</v>
      </c>
      <c r="D100" s="8" t="s">
        <v>58</v>
      </c>
      <c r="E100" s="27">
        <f>E101+E105+E109+E111++E113+E115+E117+E119+E124</f>
        <v>716.2</v>
      </c>
      <c r="F100" s="27">
        <f>F101+F105+F109+F111++F113+F115+F117+F119+F124</f>
        <v>716.2</v>
      </c>
      <c r="G100" s="27">
        <f>G101+G105+G109+G111++G113+G115+G117+G119+G124</f>
        <v>497.65958999999998</v>
      </c>
      <c r="H100" s="27">
        <f t="shared" si="26"/>
        <v>218.54041000000007</v>
      </c>
    </row>
    <row r="101" spans="1:8" ht="60" outlineLevel="3" x14ac:dyDescent="0.25">
      <c r="A101" s="25">
        <f t="shared" si="25"/>
        <v>89</v>
      </c>
      <c r="B101" s="26" t="s">
        <v>3</v>
      </c>
      <c r="C101" s="26" t="s">
        <v>271</v>
      </c>
      <c r="D101" s="8" t="s">
        <v>59</v>
      </c>
      <c r="E101" s="27">
        <f>E102</f>
        <v>47.9</v>
      </c>
      <c r="F101" s="27">
        <f t="shared" ref="F101:G101" si="36">F102</f>
        <v>47.9</v>
      </c>
      <c r="G101" s="27">
        <f t="shared" si="36"/>
        <v>38.250590000000003</v>
      </c>
      <c r="H101" s="27">
        <f t="shared" si="26"/>
        <v>9.649409999999996</v>
      </c>
    </row>
    <row r="102" spans="1:8" ht="90" outlineLevel="3" x14ac:dyDescent="0.25">
      <c r="A102" s="25">
        <f t="shared" si="25"/>
        <v>90</v>
      </c>
      <c r="B102" s="26" t="s">
        <v>3</v>
      </c>
      <c r="C102" s="26" t="s">
        <v>272</v>
      </c>
      <c r="D102" s="9" t="s">
        <v>60</v>
      </c>
      <c r="E102" s="27">
        <f>E103+E104</f>
        <v>47.9</v>
      </c>
      <c r="F102" s="27">
        <f t="shared" ref="F102:G102" si="37">F103+F104</f>
        <v>47.9</v>
      </c>
      <c r="G102" s="27">
        <f t="shared" si="37"/>
        <v>38.250590000000003</v>
      </c>
      <c r="H102" s="27">
        <f t="shared" si="26"/>
        <v>9.649409999999996</v>
      </c>
    </row>
    <row r="103" spans="1:8" ht="90" outlineLevel="4" x14ac:dyDescent="0.25">
      <c r="A103" s="25">
        <f t="shared" si="25"/>
        <v>91</v>
      </c>
      <c r="B103" s="26" t="s">
        <v>99</v>
      </c>
      <c r="C103" s="26" t="s">
        <v>272</v>
      </c>
      <c r="D103" s="9" t="s">
        <v>60</v>
      </c>
      <c r="E103" s="27">
        <v>9.6</v>
      </c>
      <c r="F103" s="27">
        <v>9.6</v>
      </c>
      <c r="G103" s="27">
        <v>8.8000000000000007</v>
      </c>
      <c r="H103" s="27">
        <f t="shared" si="26"/>
        <v>0.79999999999999893</v>
      </c>
    </row>
    <row r="104" spans="1:8" ht="90" outlineLevel="7" x14ac:dyDescent="0.25">
      <c r="A104" s="25">
        <f t="shared" si="25"/>
        <v>92</v>
      </c>
      <c r="B104" s="26" t="s">
        <v>100</v>
      </c>
      <c r="C104" s="26" t="s">
        <v>272</v>
      </c>
      <c r="D104" s="9" t="s">
        <v>60</v>
      </c>
      <c r="E104" s="27">
        <v>38.299999999999997</v>
      </c>
      <c r="F104" s="27">
        <v>38.299999999999997</v>
      </c>
      <c r="G104" s="27">
        <v>29.450589999999998</v>
      </c>
      <c r="H104" s="27">
        <f t="shared" si="26"/>
        <v>8.8494099999999989</v>
      </c>
    </row>
    <row r="105" spans="1:8" ht="75" outlineLevel="3" x14ac:dyDescent="0.25">
      <c r="A105" s="25">
        <f t="shared" si="25"/>
        <v>93</v>
      </c>
      <c r="B105" s="26" t="s">
        <v>3</v>
      </c>
      <c r="C105" s="26" t="s">
        <v>273</v>
      </c>
      <c r="D105" s="8" t="s">
        <v>61</v>
      </c>
      <c r="E105" s="27">
        <f>E106</f>
        <v>120.3</v>
      </c>
      <c r="F105" s="27">
        <f t="shared" ref="F105:G105" si="38">F106</f>
        <v>120.3</v>
      </c>
      <c r="G105" s="27">
        <f t="shared" si="38"/>
        <v>96.814999999999998</v>
      </c>
      <c r="H105" s="27">
        <f t="shared" si="26"/>
        <v>23.484999999999999</v>
      </c>
    </row>
    <row r="106" spans="1:8" ht="105" outlineLevel="4" x14ac:dyDescent="0.25">
      <c r="A106" s="25">
        <f t="shared" si="25"/>
        <v>94</v>
      </c>
      <c r="B106" s="26" t="s">
        <v>3</v>
      </c>
      <c r="C106" s="26" t="s">
        <v>274</v>
      </c>
      <c r="D106" s="9" t="s">
        <v>62</v>
      </c>
      <c r="E106" s="27">
        <f>E107+E108</f>
        <v>120.3</v>
      </c>
      <c r="F106" s="27">
        <f>F107+F108</f>
        <v>120.3</v>
      </c>
      <c r="G106" s="27">
        <f>G107+G108</f>
        <v>96.814999999999998</v>
      </c>
      <c r="H106" s="27">
        <f t="shared" si="26"/>
        <v>23.484999999999999</v>
      </c>
    </row>
    <row r="107" spans="1:8" ht="105" outlineLevel="4" x14ac:dyDescent="0.25">
      <c r="A107" s="25">
        <f t="shared" si="25"/>
        <v>95</v>
      </c>
      <c r="B107" s="26" t="s">
        <v>99</v>
      </c>
      <c r="C107" s="26" t="s">
        <v>274</v>
      </c>
      <c r="D107" s="9" t="s">
        <v>62</v>
      </c>
      <c r="E107" s="27">
        <v>10</v>
      </c>
      <c r="F107" s="27">
        <v>10</v>
      </c>
      <c r="G107" s="27">
        <v>6.5</v>
      </c>
      <c r="H107" s="27">
        <f t="shared" si="26"/>
        <v>3.5</v>
      </c>
    </row>
    <row r="108" spans="1:8" ht="105" outlineLevel="7" x14ac:dyDescent="0.25">
      <c r="A108" s="25">
        <f t="shared" si="25"/>
        <v>96</v>
      </c>
      <c r="B108" s="26" t="s">
        <v>100</v>
      </c>
      <c r="C108" s="26" t="s">
        <v>274</v>
      </c>
      <c r="D108" s="9" t="s">
        <v>62</v>
      </c>
      <c r="E108" s="27">
        <v>110.3</v>
      </c>
      <c r="F108" s="27">
        <v>110.3</v>
      </c>
      <c r="G108" s="27">
        <v>90.314999999999998</v>
      </c>
      <c r="H108" s="27">
        <f t="shared" si="26"/>
        <v>19.984999999999999</v>
      </c>
    </row>
    <row r="109" spans="1:8" ht="60" outlineLevel="7" x14ac:dyDescent="0.25">
      <c r="A109" s="25">
        <f t="shared" si="25"/>
        <v>97</v>
      </c>
      <c r="B109" s="26" t="s">
        <v>100</v>
      </c>
      <c r="C109" s="26" t="s">
        <v>101</v>
      </c>
      <c r="D109" s="9" t="s">
        <v>102</v>
      </c>
      <c r="E109" s="27">
        <f>E110</f>
        <v>4.8</v>
      </c>
      <c r="F109" s="27">
        <f t="shared" ref="F109:G109" si="39">F110</f>
        <v>4.8</v>
      </c>
      <c r="G109" s="27">
        <f t="shared" si="39"/>
        <v>6.31</v>
      </c>
      <c r="H109" s="27">
        <f t="shared" si="26"/>
        <v>-1.5099999999999998</v>
      </c>
    </row>
    <row r="110" spans="1:8" ht="90" outlineLevel="7" x14ac:dyDescent="0.25">
      <c r="A110" s="25">
        <f t="shared" si="25"/>
        <v>98</v>
      </c>
      <c r="B110" s="26" t="s">
        <v>100</v>
      </c>
      <c r="C110" s="26" t="s">
        <v>103</v>
      </c>
      <c r="D110" s="9" t="s">
        <v>104</v>
      </c>
      <c r="E110" s="27">
        <v>4.8</v>
      </c>
      <c r="F110" s="27">
        <v>4.8</v>
      </c>
      <c r="G110" s="27">
        <v>6.31</v>
      </c>
      <c r="H110" s="27">
        <f t="shared" si="26"/>
        <v>-1.5099999999999998</v>
      </c>
    </row>
    <row r="111" spans="1:8" ht="75" outlineLevel="7" x14ac:dyDescent="0.25">
      <c r="A111" s="25">
        <f t="shared" si="25"/>
        <v>99</v>
      </c>
      <c r="B111" s="26" t="s">
        <v>100</v>
      </c>
      <c r="C111" s="26" t="s">
        <v>105</v>
      </c>
      <c r="D111" s="9" t="s">
        <v>106</v>
      </c>
      <c r="E111" s="27">
        <f>E112</f>
        <v>22.3</v>
      </c>
      <c r="F111" s="27">
        <f t="shared" ref="F111:G111" si="40">F112</f>
        <v>22.3</v>
      </c>
      <c r="G111" s="27">
        <f t="shared" si="40"/>
        <v>9</v>
      </c>
      <c r="H111" s="27">
        <f t="shared" si="26"/>
        <v>13.3</v>
      </c>
    </row>
    <row r="112" spans="1:8" ht="109.5" customHeight="1" outlineLevel="7" x14ac:dyDescent="0.25">
      <c r="A112" s="25">
        <f t="shared" si="25"/>
        <v>100</v>
      </c>
      <c r="B112" s="26" t="s">
        <v>100</v>
      </c>
      <c r="C112" s="26" t="s">
        <v>107</v>
      </c>
      <c r="D112" s="9" t="s">
        <v>108</v>
      </c>
      <c r="E112" s="27">
        <v>22.3</v>
      </c>
      <c r="F112" s="27">
        <v>22.3</v>
      </c>
      <c r="G112" s="27">
        <v>9</v>
      </c>
      <c r="H112" s="27">
        <f t="shared" si="26"/>
        <v>13.3</v>
      </c>
    </row>
    <row r="113" spans="1:8" ht="75" outlineLevel="7" x14ac:dyDescent="0.25">
      <c r="A113" s="25">
        <f t="shared" si="25"/>
        <v>101</v>
      </c>
      <c r="B113" s="26" t="s">
        <v>100</v>
      </c>
      <c r="C113" s="26" t="s">
        <v>109</v>
      </c>
      <c r="D113" s="9" t="s">
        <v>110</v>
      </c>
      <c r="E113" s="27">
        <f>E114</f>
        <v>7.9</v>
      </c>
      <c r="F113" s="27">
        <f t="shared" ref="F113:G113" si="41">F114</f>
        <v>7.9</v>
      </c>
      <c r="G113" s="27">
        <f t="shared" si="41"/>
        <v>7.5</v>
      </c>
      <c r="H113" s="27">
        <f t="shared" si="26"/>
        <v>0.40000000000000036</v>
      </c>
    </row>
    <row r="114" spans="1:8" ht="105" outlineLevel="7" x14ac:dyDescent="0.25">
      <c r="A114" s="25">
        <f t="shared" si="25"/>
        <v>102</v>
      </c>
      <c r="B114" s="26" t="s">
        <v>100</v>
      </c>
      <c r="C114" s="26" t="s">
        <v>111</v>
      </c>
      <c r="D114" s="9" t="s">
        <v>112</v>
      </c>
      <c r="E114" s="27">
        <v>7.9</v>
      </c>
      <c r="F114" s="27">
        <v>7.9</v>
      </c>
      <c r="G114" s="27">
        <v>7.5</v>
      </c>
      <c r="H114" s="27">
        <f t="shared" si="26"/>
        <v>0.40000000000000036</v>
      </c>
    </row>
    <row r="115" spans="1:8" ht="90" outlineLevel="7" x14ac:dyDescent="0.25">
      <c r="A115" s="25">
        <f t="shared" si="25"/>
        <v>103</v>
      </c>
      <c r="B115" s="26" t="s">
        <v>100</v>
      </c>
      <c r="C115" s="26" t="s">
        <v>113</v>
      </c>
      <c r="D115" s="9" t="s">
        <v>114</v>
      </c>
      <c r="E115" s="27">
        <f>E116</f>
        <v>53.7</v>
      </c>
      <c r="F115" s="27">
        <f t="shared" ref="F115:G115" si="42">F116</f>
        <v>53.7</v>
      </c>
      <c r="G115" s="27">
        <f t="shared" si="42"/>
        <v>10.218999999999999</v>
      </c>
      <c r="H115" s="27">
        <f t="shared" si="26"/>
        <v>43.481000000000002</v>
      </c>
    </row>
    <row r="116" spans="1:8" ht="150" outlineLevel="7" x14ac:dyDescent="0.25">
      <c r="A116" s="25">
        <f t="shared" si="25"/>
        <v>104</v>
      </c>
      <c r="B116" s="26" t="s">
        <v>100</v>
      </c>
      <c r="C116" s="26" t="s">
        <v>115</v>
      </c>
      <c r="D116" s="9" t="s">
        <v>116</v>
      </c>
      <c r="E116" s="27">
        <v>53.7</v>
      </c>
      <c r="F116" s="27">
        <v>53.7</v>
      </c>
      <c r="G116" s="27">
        <v>10.218999999999999</v>
      </c>
      <c r="H116" s="27">
        <f t="shared" si="26"/>
        <v>43.481000000000002</v>
      </c>
    </row>
    <row r="117" spans="1:8" ht="60" outlineLevel="7" x14ac:dyDescent="0.25">
      <c r="A117" s="25">
        <f t="shared" si="25"/>
        <v>105</v>
      </c>
      <c r="B117" s="26" t="s">
        <v>100</v>
      </c>
      <c r="C117" s="26" t="s">
        <v>117</v>
      </c>
      <c r="D117" s="9" t="s">
        <v>118</v>
      </c>
      <c r="E117" s="27">
        <f>E118</f>
        <v>3.2</v>
      </c>
      <c r="F117" s="27">
        <f t="shared" ref="F117:G117" si="43">F118</f>
        <v>3.2</v>
      </c>
      <c r="G117" s="27">
        <f t="shared" si="43"/>
        <v>0.5</v>
      </c>
      <c r="H117" s="27">
        <f t="shared" si="26"/>
        <v>2.7</v>
      </c>
    </row>
    <row r="118" spans="1:8" ht="90" outlineLevel="7" x14ac:dyDescent="0.25">
      <c r="A118" s="25">
        <f t="shared" si="25"/>
        <v>106</v>
      </c>
      <c r="B118" s="26" t="s">
        <v>100</v>
      </c>
      <c r="C118" s="26" t="s">
        <v>119</v>
      </c>
      <c r="D118" s="9" t="s">
        <v>120</v>
      </c>
      <c r="E118" s="27">
        <v>3.2</v>
      </c>
      <c r="F118" s="27">
        <v>3.2</v>
      </c>
      <c r="G118" s="27">
        <v>0.5</v>
      </c>
      <c r="H118" s="27">
        <f t="shared" si="26"/>
        <v>2.7</v>
      </c>
    </row>
    <row r="119" spans="1:8" ht="60" outlineLevel="7" x14ac:dyDescent="0.25">
      <c r="A119" s="25">
        <f t="shared" si="25"/>
        <v>107</v>
      </c>
      <c r="B119" s="26" t="s">
        <v>3</v>
      </c>
      <c r="C119" s="26" t="s">
        <v>121</v>
      </c>
      <c r="D119" s="9" t="s">
        <v>122</v>
      </c>
      <c r="E119" s="27">
        <f>E120</f>
        <v>77.599999999999994</v>
      </c>
      <c r="F119" s="27">
        <f t="shared" ref="F119:G119" si="44">F120</f>
        <v>77.599999999999994</v>
      </c>
      <c r="G119" s="27">
        <f t="shared" si="44"/>
        <v>68.947999999999993</v>
      </c>
      <c r="H119" s="27">
        <f t="shared" si="26"/>
        <v>8.652000000000001</v>
      </c>
    </row>
    <row r="120" spans="1:8" ht="90" outlineLevel="7" x14ac:dyDescent="0.25">
      <c r="A120" s="25">
        <f t="shared" si="25"/>
        <v>108</v>
      </c>
      <c r="B120" s="26" t="s">
        <v>3</v>
      </c>
      <c r="C120" s="26" t="s">
        <v>123</v>
      </c>
      <c r="D120" s="9" t="s">
        <v>124</v>
      </c>
      <c r="E120" s="27">
        <f>E121+E122+E123</f>
        <v>77.599999999999994</v>
      </c>
      <c r="F120" s="27">
        <f t="shared" ref="F120:G120" si="45">F121+F122+F123</f>
        <v>77.599999999999994</v>
      </c>
      <c r="G120" s="27">
        <f t="shared" si="45"/>
        <v>68.947999999999993</v>
      </c>
      <c r="H120" s="27">
        <f t="shared" si="26"/>
        <v>8.652000000000001</v>
      </c>
    </row>
    <row r="121" spans="1:8" ht="90" outlineLevel="7" x14ac:dyDescent="0.25">
      <c r="A121" s="25">
        <f t="shared" si="25"/>
        <v>109</v>
      </c>
      <c r="B121" s="26" t="s">
        <v>99</v>
      </c>
      <c r="C121" s="26" t="s">
        <v>123</v>
      </c>
      <c r="D121" s="9" t="s">
        <v>124</v>
      </c>
      <c r="E121" s="27">
        <v>0.3</v>
      </c>
      <c r="F121" s="27">
        <v>0.3</v>
      </c>
      <c r="G121" s="27">
        <v>2.5</v>
      </c>
      <c r="H121" s="27">
        <f t="shared" si="26"/>
        <v>-2.2000000000000002</v>
      </c>
    </row>
    <row r="122" spans="1:8" ht="90" outlineLevel="7" x14ac:dyDescent="0.25">
      <c r="A122" s="25">
        <f t="shared" si="25"/>
        <v>110</v>
      </c>
      <c r="B122" s="26" t="s">
        <v>281</v>
      </c>
      <c r="C122" s="26" t="s">
        <v>123</v>
      </c>
      <c r="D122" s="9" t="s">
        <v>124</v>
      </c>
      <c r="E122" s="27">
        <v>5</v>
      </c>
      <c r="F122" s="27">
        <v>5</v>
      </c>
      <c r="G122" s="27">
        <v>0</v>
      </c>
      <c r="H122" s="27">
        <f t="shared" si="26"/>
        <v>5</v>
      </c>
    </row>
    <row r="123" spans="1:8" ht="90" outlineLevel="7" x14ac:dyDescent="0.25">
      <c r="A123" s="25">
        <f t="shared" si="25"/>
        <v>111</v>
      </c>
      <c r="B123" s="26" t="s">
        <v>100</v>
      </c>
      <c r="C123" s="26" t="s">
        <v>123</v>
      </c>
      <c r="D123" s="9" t="s">
        <v>124</v>
      </c>
      <c r="E123" s="27">
        <v>72.3</v>
      </c>
      <c r="F123" s="27">
        <v>72.3</v>
      </c>
      <c r="G123" s="27">
        <v>66.447999999999993</v>
      </c>
      <c r="H123" s="27">
        <f t="shared" si="26"/>
        <v>5.8520000000000039</v>
      </c>
    </row>
    <row r="124" spans="1:8" ht="75" outlineLevel="7" x14ac:dyDescent="0.25">
      <c r="A124" s="25">
        <f t="shared" si="25"/>
        <v>112</v>
      </c>
      <c r="B124" s="26" t="s">
        <v>3</v>
      </c>
      <c r="C124" s="26" t="s">
        <v>125</v>
      </c>
      <c r="D124" s="9" t="s">
        <v>63</v>
      </c>
      <c r="E124" s="27">
        <f>E125</f>
        <v>378.5</v>
      </c>
      <c r="F124" s="27">
        <f t="shared" ref="F124:G124" si="46">F125</f>
        <v>378.5</v>
      </c>
      <c r="G124" s="27">
        <f t="shared" si="46"/>
        <v>260.11700000000002</v>
      </c>
      <c r="H124" s="27">
        <f t="shared" si="26"/>
        <v>118.38299999999998</v>
      </c>
    </row>
    <row r="125" spans="1:8" ht="90" outlineLevel="7" x14ac:dyDescent="0.25">
      <c r="A125" s="25">
        <f t="shared" si="25"/>
        <v>113</v>
      </c>
      <c r="B125" s="26" t="s">
        <v>3</v>
      </c>
      <c r="C125" s="26" t="s">
        <v>126</v>
      </c>
      <c r="D125" s="9" t="s">
        <v>64</v>
      </c>
      <c r="E125" s="27">
        <f>E126+E127+E129+E128</f>
        <v>378.5</v>
      </c>
      <c r="F125" s="27">
        <f t="shared" ref="F125:G125" si="47">F126+F127+F129+F128</f>
        <v>378.5</v>
      </c>
      <c r="G125" s="27">
        <f t="shared" si="47"/>
        <v>260.11700000000002</v>
      </c>
      <c r="H125" s="27">
        <f t="shared" si="26"/>
        <v>118.38299999999998</v>
      </c>
    </row>
    <row r="126" spans="1:8" ht="90" outlineLevel="7" x14ac:dyDescent="0.25">
      <c r="A126" s="25">
        <f t="shared" si="25"/>
        <v>114</v>
      </c>
      <c r="B126" s="26" t="s">
        <v>99</v>
      </c>
      <c r="C126" s="26" t="s">
        <v>126</v>
      </c>
      <c r="D126" s="9" t="s">
        <v>64</v>
      </c>
      <c r="E126" s="27">
        <v>12.5</v>
      </c>
      <c r="F126" s="27">
        <v>12.5</v>
      </c>
      <c r="G126" s="27">
        <v>14.198</v>
      </c>
      <c r="H126" s="27">
        <f t="shared" si="26"/>
        <v>-1.6980000000000004</v>
      </c>
    </row>
    <row r="127" spans="1:8" ht="90" outlineLevel="7" x14ac:dyDescent="0.25">
      <c r="A127" s="25">
        <f t="shared" si="25"/>
        <v>115</v>
      </c>
      <c r="B127" s="26" t="s">
        <v>127</v>
      </c>
      <c r="C127" s="26" t="s">
        <v>126</v>
      </c>
      <c r="D127" s="9" t="s">
        <v>64</v>
      </c>
      <c r="E127" s="27">
        <v>5</v>
      </c>
      <c r="F127" s="27">
        <v>5</v>
      </c>
      <c r="G127" s="27">
        <v>8.8230000000000004</v>
      </c>
      <c r="H127" s="27">
        <f t="shared" si="26"/>
        <v>-3.8230000000000004</v>
      </c>
    </row>
    <row r="128" spans="1:8" ht="90" outlineLevel="7" x14ac:dyDescent="0.25">
      <c r="A128" s="25">
        <f t="shared" si="25"/>
        <v>116</v>
      </c>
      <c r="B128" s="26" t="s">
        <v>281</v>
      </c>
      <c r="C128" s="26" t="s">
        <v>126</v>
      </c>
      <c r="D128" s="9" t="s">
        <v>64</v>
      </c>
      <c r="E128" s="27">
        <v>0</v>
      </c>
      <c r="F128" s="27">
        <v>0</v>
      </c>
      <c r="G128" s="27">
        <v>25</v>
      </c>
      <c r="H128" s="27">
        <f t="shared" si="26"/>
        <v>-25</v>
      </c>
    </row>
    <row r="129" spans="1:8" ht="90" outlineLevel="7" x14ac:dyDescent="0.25">
      <c r="A129" s="25">
        <f t="shared" si="25"/>
        <v>117</v>
      </c>
      <c r="B129" s="26" t="s">
        <v>100</v>
      </c>
      <c r="C129" s="26" t="s">
        <v>126</v>
      </c>
      <c r="D129" s="9" t="s">
        <v>64</v>
      </c>
      <c r="E129" s="27">
        <v>361</v>
      </c>
      <c r="F129" s="27">
        <v>361</v>
      </c>
      <c r="G129" s="27">
        <v>212.096</v>
      </c>
      <c r="H129" s="27">
        <f t="shared" si="26"/>
        <v>148.904</v>
      </c>
    </row>
    <row r="130" spans="1:8" ht="45" outlineLevel="2" x14ac:dyDescent="0.25">
      <c r="A130" s="25">
        <f t="shared" si="25"/>
        <v>118</v>
      </c>
      <c r="B130" s="26" t="s">
        <v>3</v>
      </c>
      <c r="C130" s="26" t="s">
        <v>275</v>
      </c>
      <c r="D130" s="8" t="s">
        <v>65</v>
      </c>
      <c r="E130" s="27">
        <f>E131</f>
        <v>0.4</v>
      </c>
      <c r="F130" s="27">
        <f t="shared" ref="F130:G130" si="48">F131</f>
        <v>0.4</v>
      </c>
      <c r="G130" s="27">
        <f t="shared" si="48"/>
        <v>16</v>
      </c>
      <c r="H130" s="27">
        <f t="shared" si="26"/>
        <v>-15.6</v>
      </c>
    </row>
    <row r="131" spans="1:8" ht="60" outlineLevel="3" x14ac:dyDescent="0.25">
      <c r="A131" s="25">
        <f t="shared" si="25"/>
        <v>119</v>
      </c>
      <c r="B131" s="26" t="s">
        <v>3</v>
      </c>
      <c r="C131" s="26" t="s">
        <v>276</v>
      </c>
      <c r="D131" s="8" t="s">
        <v>66</v>
      </c>
      <c r="E131" s="27">
        <v>0.4</v>
      </c>
      <c r="F131" s="27">
        <v>0.4</v>
      </c>
      <c r="G131" s="27">
        <v>16</v>
      </c>
      <c r="H131" s="27">
        <f t="shared" si="26"/>
        <v>-15.6</v>
      </c>
    </row>
    <row r="132" spans="1:8" ht="120" outlineLevel="3" x14ac:dyDescent="0.25">
      <c r="A132" s="25">
        <f t="shared" si="25"/>
        <v>120</v>
      </c>
      <c r="B132" s="26" t="s">
        <v>3</v>
      </c>
      <c r="C132" s="26" t="s">
        <v>528</v>
      </c>
      <c r="D132" s="8" t="s">
        <v>525</v>
      </c>
      <c r="E132" s="27">
        <f>E133</f>
        <v>0</v>
      </c>
      <c r="F132" s="27">
        <f t="shared" ref="F132:G133" si="49">F133</f>
        <v>0</v>
      </c>
      <c r="G132" s="27">
        <f t="shared" si="49"/>
        <v>27.065000000000001</v>
      </c>
      <c r="H132" s="27">
        <f t="shared" si="26"/>
        <v>-27.065000000000001</v>
      </c>
    </row>
    <row r="133" spans="1:8" ht="60" outlineLevel="3" x14ac:dyDescent="0.25">
      <c r="A133" s="25">
        <f t="shared" si="25"/>
        <v>121</v>
      </c>
      <c r="B133" s="26" t="s">
        <v>3</v>
      </c>
      <c r="C133" s="26" t="s">
        <v>529</v>
      </c>
      <c r="D133" s="8" t="s">
        <v>526</v>
      </c>
      <c r="E133" s="27">
        <f>E134</f>
        <v>0</v>
      </c>
      <c r="F133" s="27">
        <f t="shared" si="49"/>
        <v>0</v>
      </c>
      <c r="G133" s="27">
        <f t="shared" si="49"/>
        <v>27.065000000000001</v>
      </c>
      <c r="H133" s="27">
        <f t="shared" si="26"/>
        <v>-27.065000000000001</v>
      </c>
    </row>
    <row r="134" spans="1:8" ht="75" outlineLevel="3" x14ac:dyDescent="0.25">
      <c r="A134" s="25">
        <f t="shared" si="25"/>
        <v>122</v>
      </c>
      <c r="B134" s="26" t="s">
        <v>88</v>
      </c>
      <c r="C134" s="26" t="s">
        <v>530</v>
      </c>
      <c r="D134" s="8" t="s">
        <v>527</v>
      </c>
      <c r="E134" s="27">
        <v>0</v>
      </c>
      <c r="F134" s="27">
        <v>0</v>
      </c>
      <c r="G134" s="27">
        <v>27.065000000000001</v>
      </c>
      <c r="H134" s="27">
        <f t="shared" si="26"/>
        <v>-27.065000000000001</v>
      </c>
    </row>
    <row r="135" spans="1:8" ht="30" outlineLevel="2" x14ac:dyDescent="0.25">
      <c r="A135" s="25">
        <f t="shared" si="25"/>
        <v>123</v>
      </c>
      <c r="B135" s="26" t="s">
        <v>3</v>
      </c>
      <c r="C135" s="26" t="s">
        <v>134</v>
      </c>
      <c r="D135" s="8" t="s">
        <v>133</v>
      </c>
      <c r="E135" s="27">
        <f>E136</f>
        <v>27.5</v>
      </c>
      <c r="F135" s="27">
        <f t="shared" ref="F135:G136" si="50">F136</f>
        <v>27.5</v>
      </c>
      <c r="G135" s="27">
        <f t="shared" si="50"/>
        <v>2.7010000000000001</v>
      </c>
      <c r="H135" s="27">
        <f t="shared" si="26"/>
        <v>24.798999999999999</v>
      </c>
    </row>
    <row r="136" spans="1:8" ht="106.5" customHeight="1" outlineLevel="3" x14ac:dyDescent="0.25">
      <c r="A136" s="25">
        <f t="shared" si="25"/>
        <v>124</v>
      </c>
      <c r="B136" s="26" t="s">
        <v>3</v>
      </c>
      <c r="C136" s="26" t="s">
        <v>132</v>
      </c>
      <c r="D136" s="9" t="s">
        <v>131</v>
      </c>
      <c r="E136" s="27">
        <f>E137</f>
        <v>27.5</v>
      </c>
      <c r="F136" s="27">
        <f t="shared" si="50"/>
        <v>27.5</v>
      </c>
      <c r="G136" s="27">
        <f t="shared" si="50"/>
        <v>2.7010000000000001</v>
      </c>
      <c r="H136" s="27">
        <f t="shared" si="26"/>
        <v>24.798999999999999</v>
      </c>
    </row>
    <row r="137" spans="1:8" ht="89.25" customHeight="1" outlineLevel="3" x14ac:dyDescent="0.25">
      <c r="A137" s="25">
        <f t="shared" si="25"/>
        <v>125</v>
      </c>
      <c r="B137" s="26" t="s">
        <v>3</v>
      </c>
      <c r="C137" s="26" t="s">
        <v>129</v>
      </c>
      <c r="D137" s="9" t="s">
        <v>130</v>
      </c>
      <c r="E137" s="27">
        <f>E138+E139</f>
        <v>27.5</v>
      </c>
      <c r="F137" s="27">
        <f t="shared" ref="F137" si="51">F138+F139</f>
        <v>27.5</v>
      </c>
      <c r="G137" s="27">
        <f>G138+G139+G140</f>
        <v>2.7010000000000001</v>
      </c>
      <c r="H137" s="27">
        <f t="shared" si="26"/>
        <v>24.798999999999999</v>
      </c>
    </row>
    <row r="138" spans="1:8" ht="75" outlineLevel="7" x14ac:dyDescent="0.25">
      <c r="A138" s="25">
        <f t="shared" si="25"/>
        <v>126</v>
      </c>
      <c r="B138" s="26" t="s">
        <v>128</v>
      </c>
      <c r="C138" s="26" t="s">
        <v>129</v>
      </c>
      <c r="D138" s="9" t="s">
        <v>130</v>
      </c>
      <c r="E138" s="27">
        <v>27.2</v>
      </c>
      <c r="F138" s="27">
        <v>27.2</v>
      </c>
      <c r="G138" s="27">
        <v>0</v>
      </c>
      <c r="H138" s="27">
        <f t="shared" si="26"/>
        <v>27.2</v>
      </c>
    </row>
    <row r="139" spans="1:8" ht="75" outlineLevel="7" x14ac:dyDescent="0.25">
      <c r="A139" s="25">
        <f t="shared" si="25"/>
        <v>127</v>
      </c>
      <c r="B139" s="26" t="s">
        <v>87</v>
      </c>
      <c r="C139" s="26" t="s">
        <v>129</v>
      </c>
      <c r="D139" s="9" t="s">
        <v>130</v>
      </c>
      <c r="E139" s="27">
        <v>0.3</v>
      </c>
      <c r="F139" s="27">
        <v>0.3</v>
      </c>
      <c r="G139" s="27">
        <v>0</v>
      </c>
      <c r="H139" s="27">
        <f t="shared" si="26"/>
        <v>0.3</v>
      </c>
    </row>
    <row r="140" spans="1:8" ht="93" customHeight="1" outlineLevel="7" x14ac:dyDescent="0.25">
      <c r="A140" s="25">
        <f t="shared" si="25"/>
        <v>128</v>
      </c>
      <c r="B140" s="26" t="s">
        <v>5</v>
      </c>
      <c r="C140" s="26" t="s">
        <v>399</v>
      </c>
      <c r="D140" s="9" t="s">
        <v>400</v>
      </c>
      <c r="E140" s="27">
        <v>0</v>
      </c>
      <c r="F140" s="27">
        <v>0</v>
      </c>
      <c r="G140" s="27">
        <v>2.7010000000000001</v>
      </c>
      <c r="H140" s="27">
        <f t="shared" si="26"/>
        <v>-2.7010000000000001</v>
      </c>
    </row>
    <row r="141" spans="1:8" ht="39" customHeight="1" outlineLevel="7" x14ac:dyDescent="0.25">
      <c r="A141" s="25">
        <f t="shared" si="25"/>
        <v>129</v>
      </c>
      <c r="B141" s="26" t="s">
        <v>3</v>
      </c>
      <c r="C141" s="26" t="s">
        <v>408</v>
      </c>
      <c r="D141" s="9" t="s">
        <v>401</v>
      </c>
      <c r="E141" s="27">
        <f>E142</f>
        <v>0</v>
      </c>
      <c r="F141" s="27">
        <f t="shared" ref="F141:G141" si="52">F142</f>
        <v>0</v>
      </c>
      <c r="G141" s="27">
        <f t="shared" si="52"/>
        <v>269.81799999999998</v>
      </c>
      <c r="H141" s="27">
        <f t="shared" si="26"/>
        <v>-269.81799999999998</v>
      </c>
    </row>
    <row r="142" spans="1:8" ht="195" customHeight="1" outlineLevel="7" x14ac:dyDescent="0.25">
      <c r="A142" s="25">
        <f t="shared" si="25"/>
        <v>130</v>
      </c>
      <c r="B142" s="26" t="s">
        <v>409</v>
      </c>
      <c r="C142" s="26" t="s">
        <v>410</v>
      </c>
      <c r="D142" s="9" t="s">
        <v>402</v>
      </c>
      <c r="E142" s="27">
        <v>0</v>
      </c>
      <c r="F142" s="27">
        <v>0</v>
      </c>
      <c r="G142" s="27">
        <v>269.81799999999998</v>
      </c>
      <c r="H142" s="27">
        <f t="shared" si="26"/>
        <v>-269.81799999999998</v>
      </c>
    </row>
    <row r="143" spans="1:8" ht="32.25" customHeight="1" outlineLevel="7" x14ac:dyDescent="0.25">
      <c r="A143" s="25">
        <f t="shared" si="25"/>
        <v>131</v>
      </c>
      <c r="B143" s="26" t="s">
        <v>3</v>
      </c>
      <c r="C143" s="26" t="s">
        <v>411</v>
      </c>
      <c r="D143" s="9" t="s">
        <v>403</v>
      </c>
      <c r="E143" s="27">
        <f>E144+E147+E149</f>
        <v>1912.6390000000001</v>
      </c>
      <c r="F143" s="27">
        <f t="shared" ref="F143:G143" si="53">F144+F147+F149</f>
        <v>1912.6390000000001</v>
      </c>
      <c r="G143" s="27">
        <f t="shared" si="53"/>
        <v>1507.019</v>
      </c>
      <c r="H143" s="27">
        <f t="shared" si="26"/>
        <v>405.62000000000012</v>
      </c>
    </row>
    <row r="144" spans="1:8" ht="29.25" customHeight="1" outlineLevel="7" x14ac:dyDescent="0.25">
      <c r="A144" s="25">
        <f t="shared" si="25"/>
        <v>132</v>
      </c>
      <c r="B144" s="26" t="s">
        <v>3</v>
      </c>
      <c r="C144" s="26" t="s">
        <v>412</v>
      </c>
      <c r="D144" s="9" t="s">
        <v>404</v>
      </c>
      <c r="E144" s="27">
        <f>E146+E145</f>
        <v>0</v>
      </c>
      <c r="F144" s="27">
        <f t="shared" ref="F144:G144" si="54">F146+F145</f>
        <v>0</v>
      </c>
      <c r="G144" s="27">
        <f t="shared" si="54"/>
        <v>-36.449999999999996</v>
      </c>
      <c r="H144" s="27">
        <f t="shared" si="26"/>
        <v>36.449999999999996</v>
      </c>
    </row>
    <row r="145" spans="1:8" ht="29.25" customHeight="1" outlineLevel="7" x14ac:dyDescent="0.25">
      <c r="A145" s="25">
        <f t="shared" ref="A145:A208" si="55">A144+1</f>
        <v>133</v>
      </c>
      <c r="B145" s="26" t="s">
        <v>98</v>
      </c>
      <c r="C145" s="26" t="s">
        <v>413</v>
      </c>
      <c r="D145" s="9" t="s">
        <v>405</v>
      </c>
      <c r="E145" s="27">
        <v>0</v>
      </c>
      <c r="F145" s="27">
        <v>0</v>
      </c>
      <c r="G145" s="27">
        <v>0.35</v>
      </c>
      <c r="H145" s="27">
        <f t="shared" si="26"/>
        <v>-0.35</v>
      </c>
    </row>
    <row r="146" spans="1:8" ht="30" customHeight="1" outlineLevel="7" x14ac:dyDescent="0.25">
      <c r="A146" s="25">
        <f t="shared" si="55"/>
        <v>134</v>
      </c>
      <c r="B146" s="26" t="s">
        <v>88</v>
      </c>
      <c r="C146" s="26" t="s">
        <v>413</v>
      </c>
      <c r="D146" s="9" t="s">
        <v>405</v>
      </c>
      <c r="E146" s="27">
        <v>0</v>
      </c>
      <c r="F146" s="27">
        <v>0</v>
      </c>
      <c r="G146" s="27">
        <v>-36.799999999999997</v>
      </c>
      <c r="H146" s="27">
        <f t="shared" si="26"/>
        <v>36.799999999999997</v>
      </c>
    </row>
    <row r="147" spans="1:8" ht="29.25" customHeight="1" outlineLevel="7" x14ac:dyDescent="0.25">
      <c r="A147" s="25">
        <f t="shared" si="55"/>
        <v>135</v>
      </c>
      <c r="B147" s="26" t="s">
        <v>3</v>
      </c>
      <c r="C147" s="26" t="s">
        <v>414</v>
      </c>
      <c r="D147" s="9" t="s">
        <v>406</v>
      </c>
      <c r="E147" s="27">
        <f>E148</f>
        <v>0</v>
      </c>
      <c r="F147" s="27">
        <f t="shared" ref="F147:G147" si="56">F148</f>
        <v>0</v>
      </c>
      <c r="G147" s="27">
        <f t="shared" si="56"/>
        <v>10.694000000000001</v>
      </c>
      <c r="H147" s="27">
        <f t="shared" si="26"/>
        <v>-10.694000000000001</v>
      </c>
    </row>
    <row r="148" spans="1:8" ht="33" customHeight="1" outlineLevel="7" x14ac:dyDescent="0.25">
      <c r="A148" s="25">
        <f t="shared" si="55"/>
        <v>136</v>
      </c>
      <c r="B148" s="26" t="s">
        <v>88</v>
      </c>
      <c r="C148" s="26" t="s">
        <v>415</v>
      </c>
      <c r="D148" s="9" t="s">
        <v>407</v>
      </c>
      <c r="E148" s="27">
        <v>0</v>
      </c>
      <c r="F148" s="27">
        <v>0</v>
      </c>
      <c r="G148" s="27">
        <v>10.694000000000001</v>
      </c>
      <c r="H148" s="27">
        <f t="shared" si="26"/>
        <v>-10.694000000000001</v>
      </c>
    </row>
    <row r="149" spans="1:8" ht="33" customHeight="1" outlineLevel="7" x14ac:dyDescent="0.25">
      <c r="A149" s="25">
        <f t="shared" si="55"/>
        <v>137</v>
      </c>
      <c r="B149" s="26" t="s">
        <v>3</v>
      </c>
      <c r="C149" s="26" t="s">
        <v>443</v>
      </c>
      <c r="D149" s="9" t="s">
        <v>444</v>
      </c>
      <c r="E149" s="27">
        <f>E150</f>
        <v>1912.6390000000001</v>
      </c>
      <c r="F149" s="27">
        <f t="shared" ref="F149:G149" si="57">F150</f>
        <v>1912.6390000000001</v>
      </c>
      <c r="G149" s="27">
        <f t="shared" si="57"/>
        <v>1532.7750000000001</v>
      </c>
      <c r="H149" s="27">
        <f t="shared" si="26"/>
        <v>379.86400000000003</v>
      </c>
    </row>
    <row r="150" spans="1:8" ht="51" customHeight="1" outlineLevel="7" x14ac:dyDescent="0.25">
      <c r="A150" s="25">
        <f t="shared" si="55"/>
        <v>138</v>
      </c>
      <c r="B150" s="26" t="s">
        <v>98</v>
      </c>
      <c r="C150" s="26" t="s">
        <v>490</v>
      </c>
      <c r="D150" s="9" t="s">
        <v>457</v>
      </c>
      <c r="E150" s="27">
        <f>SUM(E151:E168)</f>
        <v>1912.6390000000001</v>
      </c>
      <c r="F150" s="27">
        <f t="shared" ref="F150:G150" si="58">SUM(F151:F168)</f>
        <v>1912.6390000000001</v>
      </c>
      <c r="G150" s="27">
        <f t="shared" si="58"/>
        <v>1532.7750000000001</v>
      </c>
      <c r="H150" s="27">
        <f t="shared" si="26"/>
        <v>379.86400000000003</v>
      </c>
    </row>
    <row r="151" spans="1:8" ht="51" customHeight="1" outlineLevel="7" x14ac:dyDescent="0.25">
      <c r="A151" s="25">
        <f t="shared" si="55"/>
        <v>139</v>
      </c>
      <c r="B151" s="26" t="s">
        <v>98</v>
      </c>
      <c r="C151" s="26" t="s">
        <v>531</v>
      </c>
      <c r="D151" s="9" t="s">
        <v>457</v>
      </c>
      <c r="E151" s="27">
        <v>0</v>
      </c>
      <c r="F151" s="27">
        <v>0</v>
      </c>
      <c r="G151" s="27">
        <v>230.03</v>
      </c>
      <c r="H151" s="27">
        <f t="shared" si="26"/>
        <v>-230.03</v>
      </c>
    </row>
    <row r="152" spans="1:8" ht="51" customHeight="1" outlineLevel="7" x14ac:dyDescent="0.25">
      <c r="A152" s="25">
        <f t="shared" si="55"/>
        <v>140</v>
      </c>
      <c r="B152" s="26" t="s">
        <v>98</v>
      </c>
      <c r="C152" s="26" t="s">
        <v>532</v>
      </c>
      <c r="D152" s="9" t="s">
        <v>457</v>
      </c>
      <c r="E152" s="27">
        <v>0</v>
      </c>
      <c r="F152" s="27">
        <v>0</v>
      </c>
      <c r="G152" s="27">
        <v>4.0010000000000003</v>
      </c>
      <c r="H152" s="27">
        <f t="shared" si="26"/>
        <v>-4.0010000000000003</v>
      </c>
    </row>
    <row r="153" spans="1:8" ht="60" outlineLevel="7" x14ac:dyDescent="0.25">
      <c r="A153" s="25">
        <f t="shared" si="55"/>
        <v>141</v>
      </c>
      <c r="B153" s="26" t="s">
        <v>98</v>
      </c>
      <c r="C153" s="26" t="s">
        <v>458</v>
      </c>
      <c r="D153" s="9" t="s">
        <v>459</v>
      </c>
      <c r="E153" s="27">
        <v>131.887</v>
      </c>
      <c r="F153" s="27">
        <v>131.887</v>
      </c>
      <c r="G153" s="27">
        <v>131.887</v>
      </c>
      <c r="H153" s="27">
        <f t="shared" si="26"/>
        <v>0</v>
      </c>
    </row>
    <row r="154" spans="1:8" ht="75" outlineLevel="7" x14ac:dyDescent="0.25">
      <c r="A154" s="25">
        <f t="shared" si="55"/>
        <v>142</v>
      </c>
      <c r="B154" s="26" t="s">
        <v>98</v>
      </c>
      <c r="C154" s="26" t="s">
        <v>460</v>
      </c>
      <c r="D154" s="9" t="s">
        <v>461</v>
      </c>
      <c r="E154" s="27">
        <v>107.28</v>
      </c>
      <c r="F154" s="27">
        <v>107.28</v>
      </c>
      <c r="G154" s="27">
        <v>0</v>
      </c>
      <c r="H154" s="27">
        <f t="shared" si="26"/>
        <v>107.28</v>
      </c>
    </row>
    <row r="155" spans="1:8" ht="60" outlineLevel="7" x14ac:dyDescent="0.25">
      <c r="A155" s="25">
        <f t="shared" si="55"/>
        <v>143</v>
      </c>
      <c r="B155" s="26" t="s">
        <v>98</v>
      </c>
      <c r="C155" s="26" t="s">
        <v>462</v>
      </c>
      <c r="D155" s="9" t="s">
        <v>463</v>
      </c>
      <c r="E155" s="27">
        <v>53.64</v>
      </c>
      <c r="F155" s="27">
        <v>53.64</v>
      </c>
      <c r="G155" s="27">
        <v>0</v>
      </c>
      <c r="H155" s="27">
        <f t="shared" si="26"/>
        <v>53.64</v>
      </c>
    </row>
    <row r="156" spans="1:8" ht="60" outlineLevel="7" x14ac:dyDescent="0.25">
      <c r="A156" s="25">
        <f t="shared" si="55"/>
        <v>144</v>
      </c>
      <c r="B156" s="26" t="s">
        <v>98</v>
      </c>
      <c r="C156" s="26" t="s">
        <v>464</v>
      </c>
      <c r="D156" s="9" t="s">
        <v>465</v>
      </c>
      <c r="E156" s="27">
        <v>96</v>
      </c>
      <c r="F156" s="27">
        <v>96</v>
      </c>
      <c r="G156" s="27">
        <v>96</v>
      </c>
      <c r="H156" s="27">
        <f t="shared" si="26"/>
        <v>0</v>
      </c>
    </row>
    <row r="157" spans="1:8" ht="60" outlineLevel="7" x14ac:dyDescent="0.25">
      <c r="A157" s="25">
        <f t="shared" si="55"/>
        <v>145</v>
      </c>
      <c r="B157" s="26" t="s">
        <v>98</v>
      </c>
      <c r="C157" s="26" t="s">
        <v>466</v>
      </c>
      <c r="D157" s="9" t="s">
        <v>467</v>
      </c>
      <c r="E157" s="27">
        <v>120</v>
      </c>
      <c r="F157" s="27">
        <v>120</v>
      </c>
      <c r="G157" s="27">
        <v>0</v>
      </c>
      <c r="H157" s="27">
        <f t="shared" si="26"/>
        <v>120</v>
      </c>
    </row>
    <row r="158" spans="1:8" ht="45" outlineLevel="7" x14ac:dyDescent="0.25">
      <c r="A158" s="25">
        <f t="shared" si="55"/>
        <v>146</v>
      </c>
      <c r="B158" s="26" t="s">
        <v>98</v>
      </c>
      <c r="C158" s="26" t="s">
        <v>468</v>
      </c>
      <c r="D158" s="9" t="s">
        <v>469</v>
      </c>
      <c r="E158" s="27">
        <v>60</v>
      </c>
      <c r="F158" s="27">
        <v>60</v>
      </c>
      <c r="G158" s="27">
        <v>60</v>
      </c>
      <c r="H158" s="27">
        <f t="shared" si="26"/>
        <v>0</v>
      </c>
    </row>
    <row r="159" spans="1:8" ht="75" outlineLevel="7" x14ac:dyDescent="0.25">
      <c r="A159" s="25">
        <f t="shared" si="55"/>
        <v>147</v>
      </c>
      <c r="B159" s="26" t="s">
        <v>98</v>
      </c>
      <c r="C159" s="26" t="s">
        <v>470</v>
      </c>
      <c r="D159" s="9" t="s">
        <v>471</v>
      </c>
      <c r="E159" s="27">
        <v>244.661</v>
      </c>
      <c r="F159" s="27">
        <v>244.661</v>
      </c>
      <c r="G159" s="27">
        <v>0</v>
      </c>
      <c r="H159" s="27">
        <f t="shared" si="26"/>
        <v>244.661</v>
      </c>
    </row>
    <row r="160" spans="1:8" ht="60" outlineLevel="7" x14ac:dyDescent="0.25">
      <c r="A160" s="25">
        <f t="shared" si="55"/>
        <v>148</v>
      </c>
      <c r="B160" s="26" t="s">
        <v>98</v>
      </c>
      <c r="C160" s="26" t="s">
        <v>472</v>
      </c>
      <c r="D160" s="9" t="s">
        <v>473</v>
      </c>
      <c r="E160" s="27">
        <v>122.331</v>
      </c>
      <c r="F160" s="27">
        <v>122.331</v>
      </c>
      <c r="G160" s="27">
        <v>71.350999999999999</v>
      </c>
      <c r="H160" s="27">
        <f t="shared" si="26"/>
        <v>50.980000000000004</v>
      </c>
    </row>
    <row r="161" spans="1:8" ht="60" outlineLevel="7" x14ac:dyDescent="0.25">
      <c r="A161" s="25">
        <f t="shared" si="55"/>
        <v>149</v>
      </c>
      <c r="B161" s="26" t="s">
        <v>98</v>
      </c>
      <c r="C161" s="26" t="s">
        <v>474</v>
      </c>
      <c r="D161" s="9" t="s">
        <v>475</v>
      </c>
      <c r="E161" s="27">
        <v>913.76</v>
      </c>
      <c r="F161" s="27">
        <v>913.76</v>
      </c>
      <c r="G161" s="27">
        <v>860.86599999999999</v>
      </c>
      <c r="H161" s="27">
        <f t="shared" si="26"/>
        <v>52.894000000000005</v>
      </c>
    </row>
    <row r="162" spans="1:8" ht="60" outlineLevel="7" x14ac:dyDescent="0.25">
      <c r="A162" s="25">
        <f t="shared" si="55"/>
        <v>150</v>
      </c>
      <c r="B162" s="26" t="s">
        <v>98</v>
      </c>
      <c r="C162" s="26" t="s">
        <v>476</v>
      </c>
      <c r="D162" s="9" t="s">
        <v>477</v>
      </c>
      <c r="E162" s="27">
        <v>5</v>
      </c>
      <c r="F162" s="27">
        <v>5</v>
      </c>
      <c r="G162" s="27">
        <v>0</v>
      </c>
      <c r="H162" s="27">
        <f t="shared" si="26"/>
        <v>5</v>
      </c>
    </row>
    <row r="163" spans="1:8" ht="45" outlineLevel="7" x14ac:dyDescent="0.25">
      <c r="A163" s="25">
        <f t="shared" si="55"/>
        <v>151</v>
      </c>
      <c r="B163" s="26" t="s">
        <v>98</v>
      </c>
      <c r="C163" s="26" t="s">
        <v>478</v>
      </c>
      <c r="D163" s="9" t="s">
        <v>479</v>
      </c>
      <c r="E163" s="27">
        <v>5</v>
      </c>
      <c r="F163" s="27">
        <v>5</v>
      </c>
      <c r="G163" s="27">
        <v>0</v>
      </c>
      <c r="H163" s="27">
        <f t="shared" si="26"/>
        <v>5</v>
      </c>
    </row>
    <row r="164" spans="1:8" ht="60" outlineLevel="7" x14ac:dyDescent="0.25">
      <c r="A164" s="25">
        <f t="shared" si="55"/>
        <v>152</v>
      </c>
      <c r="B164" s="26" t="s">
        <v>98</v>
      </c>
      <c r="C164" s="26" t="s">
        <v>480</v>
      </c>
      <c r="D164" s="9" t="s">
        <v>481</v>
      </c>
      <c r="E164" s="27">
        <v>10</v>
      </c>
      <c r="F164" s="27">
        <v>10</v>
      </c>
      <c r="G164" s="27">
        <v>0</v>
      </c>
      <c r="H164" s="27">
        <f t="shared" si="26"/>
        <v>10</v>
      </c>
    </row>
    <row r="165" spans="1:8" ht="45" outlineLevel="7" x14ac:dyDescent="0.25">
      <c r="A165" s="25">
        <f t="shared" si="55"/>
        <v>153</v>
      </c>
      <c r="B165" s="26" t="s">
        <v>98</v>
      </c>
      <c r="C165" s="26" t="s">
        <v>482</v>
      </c>
      <c r="D165" s="9" t="s">
        <v>483</v>
      </c>
      <c r="E165" s="27">
        <v>11.08</v>
      </c>
      <c r="F165" s="27">
        <v>11.08</v>
      </c>
      <c r="G165" s="27">
        <v>53.64</v>
      </c>
      <c r="H165" s="27">
        <f t="shared" si="26"/>
        <v>-42.56</v>
      </c>
    </row>
    <row r="166" spans="1:8" ht="60" outlineLevel="7" x14ac:dyDescent="0.25">
      <c r="A166" s="25">
        <f t="shared" si="55"/>
        <v>154</v>
      </c>
      <c r="B166" s="26" t="s">
        <v>98</v>
      </c>
      <c r="C166" s="26" t="s">
        <v>484</v>
      </c>
      <c r="D166" s="9" t="s">
        <v>485</v>
      </c>
      <c r="E166" s="27">
        <v>10</v>
      </c>
      <c r="F166" s="27">
        <v>10</v>
      </c>
      <c r="G166" s="27">
        <v>25</v>
      </c>
      <c r="H166" s="27">
        <f t="shared" si="26"/>
        <v>-15</v>
      </c>
    </row>
    <row r="167" spans="1:8" ht="45" outlineLevel="7" x14ac:dyDescent="0.25">
      <c r="A167" s="25">
        <f t="shared" si="55"/>
        <v>155</v>
      </c>
      <c r="B167" s="26" t="s">
        <v>98</v>
      </c>
      <c r="C167" s="26" t="s">
        <v>486</v>
      </c>
      <c r="D167" s="9" t="s">
        <v>487</v>
      </c>
      <c r="E167" s="27">
        <v>15</v>
      </c>
      <c r="F167" s="27">
        <v>15</v>
      </c>
      <c r="G167" s="27">
        <v>0</v>
      </c>
      <c r="H167" s="27">
        <f t="shared" si="26"/>
        <v>15</v>
      </c>
    </row>
    <row r="168" spans="1:8" ht="60" outlineLevel="7" x14ac:dyDescent="0.25">
      <c r="A168" s="25">
        <f t="shared" si="55"/>
        <v>156</v>
      </c>
      <c r="B168" s="26" t="s">
        <v>98</v>
      </c>
      <c r="C168" s="26" t="s">
        <v>488</v>
      </c>
      <c r="D168" s="9" t="s">
        <v>489</v>
      </c>
      <c r="E168" s="27">
        <v>7</v>
      </c>
      <c r="F168" s="27">
        <v>7</v>
      </c>
      <c r="G168" s="27">
        <v>0</v>
      </c>
      <c r="H168" s="27">
        <f t="shared" si="26"/>
        <v>7</v>
      </c>
    </row>
    <row r="169" spans="1:8" ht="30" x14ac:dyDescent="0.25">
      <c r="A169" s="25">
        <f t="shared" si="55"/>
        <v>157</v>
      </c>
      <c r="B169" s="26" t="s">
        <v>138</v>
      </c>
      <c r="C169" s="26" t="s">
        <v>140</v>
      </c>
      <c r="D169" s="8" t="s">
        <v>67</v>
      </c>
      <c r="E169" s="27">
        <f>E170+E273+E283+E278+E276</f>
        <v>2401479.71533</v>
      </c>
      <c r="F169" s="27">
        <f t="shared" ref="F169:G169" si="59">F170+F273+F283+F278+F276</f>
        <v>2394983.8153300001</v>
      </c>
      <c r="G169" s="27">
        <f t="shared" si="59"/>
        <v>1279536.6427700003</v>
      </c>
      <c r="H169" s="27">
        <f t="shared" si="26"/>
        <v>1115447.1725599999</v>
      </c>
    </row>
    <row r="170" spans="1:8" ht="45" outlineLevel="1" x14ac:dyDescent="0.25">
      <c r="A170" s="25">
        <f t="shared" si="55"/>
        <v>158</v>
      </c>
      <c r="B170" s="26" t="s">
        <v>138</v>
      </c>
      <c r="C170" s="26" t="s">
        <v>139</v>
      </c>
      <c r="D170" s="8" t="s">
        <v>68</v>
      </c>
      <c r="E170" s="27">
        <f>E171+E179+E220+E249</f>
        <v>2408498.4589300002</v>
      </c>
      <c r="F170" s="27">
        <f>F171+F179+F220+F249</f>
        <v>2402002.5589300003</v>
      </c>
      <c r="G170" s="27">
        <f>G171+G179+G220+G249</f>
        <v>1286965.5727700002</v>
      </c>
      <c r="H170" s="27">
        <f t="shared" si="26"/>
        <v>1115036.9861600001</v>
      </c>
    </row>
    <row r="171" spans="1:8" ht="30" outlineLevel="2" x14ac:dyDescent="0.25">
      <c r="A171" s="25">
        <f t="shared" si="55"/>
        <v>159</v>
      </c>
      <c r="B171" s="26" t="s">
        <v>138</v>
      </c>
      <c r="C171" s="26" t="s">
        <v>137</v>
      </c>
      <c r="D171" s="8" t="s">
        <v>69</v>
      </c>
      <c r="E171" s="27">
        <f>E172+E174+E176</f>
        <v>1130775.3999999999</v>
      </c>
      <c r="F171" s="27">
        <f t="shared" ref="F171:G171" si="60">F172+F174+F176</f>
        <v>1130775.3999999999</v>
      </c>
      <c r="G171" s="27">
        <f t="shared" si="60"/>
        <v>635801.99999999988</v>
      </c>
      <c r="H171" s="27">
        <f t="shared" si="26"/>
        <v>494973.4</v>
      </c>
    </row>
    <row r="172" spans="1:8" ht="30" outlineLevel="3" x14ac:dyDescent="0.25">
      <c r="A172" s="25">
        <f t="shared" si="55"/>
        <v>160</v>
      </c>
      <c r="B172" s="26" t="s">
        <v>138</v>
      </c>
      <c r="C172" s="26" t="s">
        <v>136</v>
      </c>
      <c r="D172" s="8" t="s">
        <v>70</v>
      </c>
      <c r="E172" s="27">
        <f>E173</f>
        <v>541584.69999999995</v>
      </c>
      <c r="F172" s="27">
        <f t="shared" ref="F172:G172" si="61">F173</f>
        <v>541584.69999999995</v>
      </c>
      <c r="G172" s="27">
        <f t="shared" si="61"/>
        <v>541584.69999999995</v>
      </c>
      <c r="H172" s="27">
        <f t="shared" si="26"/>
        <v>0</v>
      </c>
    </row>
    <row r="173" spans="1:8" ht="45" outlineLevel="4" x14ac:dyDescent="0.25">
      <c r="A173" s="25">
        <f t="shared" si="55"/>
        <v>161</v>
      </c>
      <c r="B173" s="26" t="s">
        <v>138</v>
      </c>
      <c r="C173" s="26" t="s">
        <v>135</v>
      </c>
      <c r="D173" s="8" t="s">
        <v>71</v>
      </c>
      <c r="E173" s="27">
        <v>541584.69999999995</v>
      </c>
      <c r="F173" s="27">
        <v>541584.69999999995</v>
      </c>
      <c r="G173" s="27">
        <v>541584.69999999995</v>
      </c>
      <c r="H173" s="27">
        <f t="shared" si="26"/>
        <v>0</v>
      </c>
    </row>
    <row r="174" spans="1:8" ht="30" outlineLevel="4" x14ac:dyDescent="0.25">
      <c r="A174" s="25">
        <f t="shared" si="55"/>
        <v>162</v>
      </c>
      <c r="B174" s="26" t="s">
        <v>138</v>
      </c>
      <c r="C174" s="26" t="s">
        <v>143</v>
      </c>
      <c r="D174" s="8" t="s">
        <v>144</v>
      </c>
      <c r="E174" s="27">
        <f>E175</f>
        <v>338129.6</v>
      </c>
      <c r="F174" s="27">
        <f t="shared" ref="F174:G174" si="62">F175</f>
        <v>338129.6</v>
      </c>
      <c r="G174" s="27">
        <f t="shared" si="62"/>
        <v>14865.1</v>
      </c>
      <c r="H174" s="27">
        <f t="shared" si="26"/>
        <v>323264.5</v>
      </c>
    </row>
    <row r="175" spans="1:8" ht="30" outlineLevel="7" x14ac:dyDescent="0.25">
      <c r="A175" s="25">
        <f t="shared" si="55"/>
        <v>163</v>
      </c>
      <c r="B175" s="26" t="s">
        <v>138</v>
      </c>
      <c r="C175" s="26" t="s">
        <v>141</v>
      </c>
      <c r="D175" s="8" t="s">
        <v>142</v>
      </c>
      <c r="E175" s="27">
        <v>338129.6</v>
      </c>
      <c r="F175" s="27">
        <v>338129.6</v>
      </c>
      <c r="G175" s="27">
        <v>14865.1</v>
      </c>
      <c r="H175" s="27">
        <f t="shared" si="26"/>
        <v>323264.5</v>
      </c>
    </row>
    <row r="176" spans="1:8" ht="30" outlineLevel="7" x14ac:dyDescent="0.25">
      <c r="A176" s="25">
        <f t="shared" si="55"/>
        <v>164</v>
      </c>
      <c r="B176" s="26" t="s">
        <v>138</v>
      </c>
      <c r="C176" s="26" t="s">
        <v>145</v>
      </c>
      <c r="D176" s="8" t="s">
        <v>146</v>
      </c>
      <c r="E176" s="27">
        <f>E177+E178</f>
        <v>251061.1</v>
      </c>
      <c r="F176" s="27">
        <f t="shared" ref="F176:G176" si="63">F177+F178</f>
        <v>251061.1</v>
      </c>
      <c r="G176" s="27">
        <f t="shared" si="63"/>
        <v>79352.2</v>
      </c>
      <c r="H176" s="27">
        <f t="shared" si="26"/>
        <v>171708.90000000002</v>
      </c>
    </row>
    <row r="177" spans="1:8" ht="45" outlineLevel="7" x14ac:dyDescent="0.25">
      <c r="A177" s="25">
        <f t="shared" si="55"/>
        <v>165</v>
      </c>
      <c r="B177" s="26" t="s">
        <v>138</v>
      </c>
      <c r="C177" s="26" t="s">
        <v>286</v>
      </c>
      <c r="D177" s="8" t="s">
        <v>287</v>
      </c>
      <c r="E177" s="27">
        <v>141910.70000000001</v>
      </c>
      <c r="F177" s="27">
        <v>141910.70000000001</v>
      </c>
      <c r="G177" s="27">
        <v>7148</v>
      </c>
      <c r="H177" s="27">
        <f t="shared" si="26"/>
        <v>134762.70000000001</v>
      </c>
    </row>
    <row r="178" spans="1:8" ht="75" outlineLevel="7" x14ac:dyDescent="0.25">
      <c r="A178" s="25">
        <f t="shared" si="55"/>
        <v>166</v>
      </c>
      <c r="B178" s="26" t="s">
        <v>138</v>
      </c>
      <c r="C178" s="26" t="s">
        <v>288</v>
      </c>
      <c r="D178" s="28" t="s">
        <v>289</v>
      </c>
      <c r="E178" s="27">
        <v>109150.39999999999</v>
      </c>
      <c r="F178" s="27">
        <v>109150.39999999999</v>
      </c>
      <c r="G178" s="27">
        <v>72204.2</v>
      </c>
      <c r="H178" s="27">
        <f t="shared" si="26"/>
        <v>36946.199999999997</v>
      </c>
    </row>
    <row r="179" spans="1:8" ht="30" outlineLevel="2" x14ac:dyDescent="0.25">
      <c r="A179" s="25">
        <f t="shared" si="55"/>
        <v>167</v>
      </c>
      <c r="B179" s="26" t="s">
        <v>138</v>
      </c>
      <c r="C179" s="26" t="s">
        <v>153</v>
      </c>
      <c r="D179" s="8" t="s">
        <v>72</v>
      </c>
      <c r="E179" s="27">
        <f>E186+E190+E192+E180+E182+E184</f>
        <v>233018.64275000003</v>
      </c>
      <c r="F179" s="27">
        <f t="shared" ref="F179:G179" si="64">F186+F190+F192+F180+F182+F184</f>
        <v>233018.64275000003</v>
      </c>
      <c r="G179" s="27">
        <f t="shared" si="64"/>
        <v>38970.796560000003</v>
      </c>
      <c r="H179" s="27">
        <f t="shared" si="26"/>
        <v>194047.84619000001</v>
      </c>
    </row>
    <row r="180" spans="1:8" ht="60" outlineLevel="3" x14ac:dyDescent="0.25">
      <c r="A180" s="25">
        <f t="shared" si="55"/>
        <v>168</v>
      </c>
      <c r="B180" s="26" t="s">
        <v>138</v>
      </c>
      <c r="C180" s="26" t="s">
        <v>164</v>
      </c>
      <c r="D180" s="8" t="s">
        <v>73</v>
      </c>
      <c r="E180" s="27">
        <f>E181</f>
        <v>22497.200000000001</v>
      </c>
      <c r="F180" s="27">
        <f>F181</f>
        <v>22497.200000000001</v>
      </c>
      <c r="G180" s="27">
        <f>G181</f>
        <v>6675</v>
      </c>
      <c r="H180" s="27">
        <f t="shared" ref="H180:H258" si="65">F180-G180</f>
        <v>15822.2</v>
      </c>
    </row>
    <row r="181" spans="1:8" ht="75" outlineLevel="4" x14ac:dyDescent="0.25">
      <c r="A181" s="25">
        <f t="shared" si="55"/>
        <v>169</v>
      </c>
      <c r="B181" s="26" t="s">
        <v>138</v>
      </c>
      <c r="C181" s="26" t="s">
        <v>165</v>
      </c>
      <c r="D181" s="9" t="s">
        <v>163</v>
      </c>
      <c r="E181" s="27">
        <v>22497.200000000001</v>
      </c>
      <c r="F181" s="27">
        <v>22497.200000000001</v>
      </c>
      <c r="G181" s="27">
        <v>6675</v>
      </c>
      <c r="H181" s="27">
        <f t="shared" si="65"/>
        <v>15822.2</v>
      </c>
    </row>
    <row r="182" spans="1:8" ht="60" outlineLevel="4" x14ac:dyDescent="0.25">
      <c r="A182" s="25">
        <f t="shared" si="55"/>
        <v>170</v>
      </c>
      <c r="B182" s="26" t="s">
        <v>138</v>
      </c>
      <c r="C182" s="26" t="s">
        <v>290</v>
      </c>
      <c r="D182" s="28" t="s">
        <v>291</v>
      </c>
      <c r="E182" s="27">
        <f>E183</f>
        <v>4222.2250000000004</v>
      </c>
      <c r="F182" s="27">
        <f t="shared" ref="F182:G184" si="66">F183</f>
        <v>4222.2250000000004</v>
      </c>
      <c r="G182" s="27">
        <f t="shared" si="66"/>
        <v>4222.2250000000004</v>
      </c>
      <c r="H182" s="27">
        <f t="shared" si="65"/>
        <v>0</v>
      </c>
    </row>
    <row r="183" spans="1:8" ht="60" outlineLevel="4" x14ac:dyDescent="0.25">
      <c r="A183" s="25">
        <f t="shared" si="55"/>
        <v>171</v>
      </c>
      <c r="B183" s="26" t="s">
        <v>138</v>
      </c>
      <c r="C183" s="26" t="s">
        <v>292</v>
      </c>
      <c r="D183" s="28" t="s">
        <v>291</v>
      </c>
      <c r="E183" s="27">
        <v>4222.2250000000004</v>
      </c>
      <c r="F183" s="27">
        <v>4222.2250000000004</v>
      </c>
      <c r="G183" s="27">
        <v>4222.2250000000004</v>
      </c>
      <c r="H183" s="27">
        <f t="shared" si="65"/>
        <v>0</v>
      </c>
    </row>
    <row r="184" spans="1:8" ht="45" outlineLevel="4" x14ac:dyDescent="0.25">
      <c r="A184" s="25">
        <f t="shared" si="55"/>
        <v>172</v>
      </c>
      <c r="B184" s="26" t="s">
        <v>138</v>
      </c>
      <c r="C184" s="26" t="s">
        <v>358</v>
      </c>
      <c r="D184" s="28" t="s">
        <v>359</v>
      </c>
      <c r="E184" s="27">
        <f>E185</f>
        <v>1597.588</v>
      </c>
      <c r="F184" s="27">
        <f t="shared" si="66"/>
        <v>1597.588</v>
      </c>
      <c r="G184" s="27">
        <f t="shared" si="66"/>
        <v>1597.588</v>
      </c>
      <c r="H184" s="27">
        <f t="shared" si="65"/>
        <v>0</v>
      </c>
    </row>
    <row r="185" spans="1:8" ht="30" outlineLevel="4" x14ac:dyDescent="0.25">
      <c r="A185" s="25">
        <f t="shared" si="55"/>
        <v>173</v>
      </c>
      <c r="B185" s="26" t="s">
        <v>138</v>
      </c>
      <c r="C185" s="26" t="s">
        <v>360</v>
      </c>
      <c r="D185" s="28" t="s">
        <v>361</v>
      </c>
      <c r="E185" s="27">
        <v>1597.588</v>
      </c>
      <c r="F185" s="27">
        <v>1597.588</v>
      </c>
      <c r="G185" s="27">
        <v>1597.588</v>
      </c>
      <c r="H185" s="27">
        <f t="shared" si="65"/>
        <v>0</v>
      </c>
    </row>
    <row r="186" spans="1:8" ht="30" outlineLevel="3" x14ac:dyDescent="0.25">
      <c r="A186" s="25">
        <f t="shared" si="55"/>
        <v>174</v>
      </c>
      <c r="B186" s="26" t="s">
        <v>138</v>
      </c>
      <c r="C186" s="26" t="s">
        <v>148</v>
      </c>
      <c r="D186" s="8" t="s">
        <v>322</v>
      </c>
      <c r="E186" s="27">
        <f>E187</f>
        <v>4263.1000000000004</v>
      </c>
      <c r="F186" s="27">
        <f t="shared" ref="F186:G186" si="67">F187</f>
        <v>4263.1000000000004</v>
      </c>
      <c r="G186" s="27">
        <f t="shared" si="67"/>
        <v>4263.1000000000004</v>
      </c>
      <c r="H186" s="27">
        <f t="shared" si="65"/>
        <v>0</v>
      </c>
    </row>
    <row r="187" spans="1:8" ht="30" outlineLevel="3" x14ac:dyDescent="0.25">
      <c r="A187" s="25">
        <f t="shared" si="55"/>
        <v>175</v>
      </c>
      <c r="B187" s="26" t="s">
        <v>138</v>
      </c>
      <c r="C187" s="26" t="s">
        <v>320</v>
      </c>
      <c r="D187" s="8" t="s">
        <v>321</v>
      </c>
      <c r="E187" s="27">
        <f>E188+E189</f>
        <v>4263.1000000000004</v>
      </c>
      <c r="F187" s="27">
        <f t="shared" ref="F187:G187" si="68">F188+F189</f>
        <v>4263.1000000000004</v>
      </c>
      <c r="G187" s="27">
        <f t="shared" si="68"/>
        <v>4263.1000000000004</v>
      </c>
      <c r="H187" s="27">
        <f t="shared" si="65"/>
        <v>0</v>
      </c>
    </row>
    <row r="188" spans="1:8" ht="60" outlineLevel="4" x14ac:dyDescent="0.25">
      <c r="A188" s="25">
        <f t="shared" si="55"/>
        <v>176</v>
      </c>
      <c r="B188" s="26" t="s">
        <v>138</v>
      </c>
      <c r="C188" s="26" t="s">
        <v>313</v>
      </c>
      <c r="D188" s="8" t="s">
        <v>74</v>
      </c>
      <c r="E188" s="27">
        <v>263.10000000000002</v>
      </c>
      <c r="F188" s="27">
        <v>263.10000000000002</v>
      </c>
      <c r="G188" s="27">
        <v>263.10000000000002</v>
      </c>
      <c r="H188" s="27">
        <f t="shared" si="65"/>
        <v>0</v>
      </c>
    </row>
    <row r="189" spans="1:8" ht="60" outlineLevel="7" x14ac:dyDescent="0.25">
      <c r="A189" s="25">
        <f t="shared" si="55"/>
        <v>177</v>
      </c>
      <c r="B189" s="26" t="s">
        <v>138</v>
      </c>
      <c r="C189" s="26" t="s">
        <v>314</v>
      </c>
      <c r="D189" s="8" t="s">
        <v>147</v>
      </c>
      <c r="E189" s="27">
        <v>4000</v>
      </c>
      <c r="F189" s="27">
        <v>4000</v>
      </c>
      <c r="G189" s="27">
        <v>4000</v>
      </c>
      <c r="H189" s="27">
        <f t="shared" si="65"/>
        <v>0</v>
      </c>
    </row>
    <row r="190" spans="1:8" ht="30" outlineLevel="7" x14ac:dyDescent="0.25">
      <c r="A190" s="25">
        <f t="shared" si="55"/>
        <v>178</v>
      </c>
      <c r="B190" s="26" t="s">
        <v>138</v>
      </c>
      <c r="C190" s="26" t="s">
        <v>149</v>
      </c>
      <c r="D190" s="8" t="s">
        <v>150</v>
      </c>
      <c r="E190" s="27">
        <f>E191</f>
        <v>11976.29019</v>
      </c>
      <c r="F190" s="27">
        <f t="shared" ref="F190:G190" si="69">F191</f>
        <v>11976.29019</v>
      </c>
      <c r="G190" s="27">
        <f t="shared" si="69"/>
        <v>0</v>
      </c>
      <c r="H190" s="27">
        <f t="shared" si="65"/>
        <v>11976.29019</v>
      </c>
    </row>
    <row r="191" spans="1:8" ht="30" outlineLevel="7" x14ac:dyDescent="0.25">
      <c r="A191" s="25">
        <f t="shared" si="55"/>
        <v>179</v>
      </c>
      <c r="B191" s="26" t="s">
        <v>138</v>
      </c>
      <c r="C191" s="26" t="s">
        <v>151</v>
      </c>
      <c r="D191" s="8" t="s">
        <v>152</v>
      </c>
      <c r="E191" s="27">
        <v>11976.29019</v>
      </c>
      <c r="F191" s="27">
        <v>11976.29019</v>
      </c>
      <c r="G191" s="27">
        <v>0</v>
      </c>
      <c r="H191" s="27">
        <f t="shared" si="65"/>
        <v>11976.29019</v>
      </c>
    </row>
    <row r="192" spans="1:8" outlineLevel="3" x14ac:dyDescent="0.25">
      <c r="A192" s="25">
        <f t="shared" si="55"/>
        <v>180</v>
      </c>
      <c r="B192" s="26" t="s">
        <v>138</v>
      </c>
      <c r="C192" s="26" t="s">
        <v>154</v>
      </c>
      <c r="D192" s="8" t="s">
        <v>75</v>
      </c>
      <c r="E192" s="27">
        <f>E193</f>
        <v>188462.23956000002</v>
      </c>
      <c r="F192" s="27">
        <f t="shared" ref="F192:G192" si="70">F193</f>
        <v>188462.23956000002</v>
      </c>
      <c r="G192" s="27">
        <f t="shared" si="70"/>
        <v>22212.883560000002</v>
      </c>
      <c r="H192" s="27">
        <f t="shared" si="65"/>
        <v>166249.35600000003</v>
      </c>
    </row>
    <row r="193" spans="1:8" ht="30" outlineLevel="4" x14ac:dyDescent="0.25">
      <c r="A193" s="25">
        <f t="shared" si="55"/>
        <v>181</v>
      </c>
      <c r="B193" s="26" t="s">
        <v>138</v>
      </c>
      <c r="C193" s="26" t="s">
        <v>155</v>
      </c>
      <c r="D193" s="8" t="s">
        <v>157</v>
      </c>
      <c r="E193" s="27">
        <f>SUM(E194:E219)</f>
        <v>188462.23956000002</v>
      </c>
      <c r="F193" s="27">
        <f t="shared" ref="F193:G193" si="71">SUM(F194:F219)</f>
        <v>188462.23956000002</v>
      </c>
      <c r="G193" s="27">
        <f t="shared" si="71"/>
        <v>22212.883560000002</v>
      </c>
      <c r="H193" s="27">
        <f t="shared" si="65"/>
        <v>166249.35600000003</v>
      </c>
    </row>
    <row r="194" spans="1:8" ht="30" outlineLevel="4" x14ac:dyDescent="0.25">
      <c r="A194" s="25">
        <f t="shared" si="55"/>
        <v>182</v>
      </c>
      <c r="B194" s="26" t="s">
        <v>138</v>
      </c>
      <c r="C194" s="26" t="s">
        <v>491</v>
      </c>
      <c r="D194" s="8" t="s">
        <v>492</v>
      </c>
      <c r="E194" s="27">
        <v>351.7</v>
      </c>
      <c r="F194" s="27">
        <v>351.7</v>
      </c>
      <c r="G194" s="27">
        <v>0</v>
      </c>
      <c r="H194" s="27">
        <f t="shared" si="65"/>
        <v>351.7</v>
      </c>
    </row>
    <row r="195" spans="1:8" ht="195.75" customHeight="1" outlineLevel="5" x14ac:dyDescent="0.25">
      <c r="A195" s="25">
        <f t="shared" si="55"/>
        <v>183</v>
      </c>
      <c r="B195" s="26" t="s">
        <v>138</v>
      </c>
      <c r="C195" s="26" t="s">
        <v>166</v>
      </c>
      <c r="D195" s="8" t="s">
        <v>167</v>
      </c>
      <c r="E195" s="27">
        <v>526.70000000000005</v>
      </c>
      <c r="F195" s="27">
        <v>526.70000000000005</v>
      </c>
      <c r="G195" s="27">
        <v>0</v>
      </c>
      <c r="H195" s="27">
        <f t="shared" si="65"/>
        <v>526.70000000000005</v>
      </c>
    </row>
    <row r="196" spans="1:8" ht="39" customHeight="1" outlineLevel="5" x14ac:dyDescent="0.25">
      <c r="A196" s="25">
        <f t="shared" si="55"/>
        <v>184</v>
      </c>
      <c r="B196" s="26" t="s">
        <v>138</v>
      </c>
      <c r="C196" s="26" t="s">
        <v>493</v>
      </c>
      <c r="D196" s="8" t="s">
        <v>494</v>
      </c>
      <c r="E196" s="27">
        <v>3410.8540000000003</v>
      </c>
      <c r="F196" s="27">
        <v>3410.8540000000003</v>
      </c>
      <c r="G196" s="27">
        <v>3410.8540000000003</v>
      </c>
      <c r="H196" s="27">
        <f t="shared" si="65"/>
        <v>0</v>
      </c>
    </row>
    <row r="197" spans="1:8" ht="78.75" customHeight="1" outlineLevel="5" x14ac:dyDescent="0.25">
      <c r="A197" s="25">
        <f t="shared" si="55"/>
        <v>185</v>
      </c>
      <c r="B197" s="26" t="s">
        <v>138</v>
      </c>
      <c r="C197" s="26" t="s">
        <v>495</v>
      </c>
      <c r="D197" s="8" t="s">
        <v>496</v>
      </c>
      <c r="E197" s="27">
        <v>2673</v>
      </c>
      <c r="F197" s="27">
        <v>2673</v>
      </c>
      <c r="G197" s="27">
        <v>0</v>
      </c>
      <c r="H197" s="27">
        <f t="shared" si="65"/>
        <v>2673</v>
      </c>
    </row>
    <row r="198" spans="1:8" ht="88.5" customHeight="1" outlineLevel="5" x14ac:dyDescent="0.25">
      <c r="A198" s="25">
        <f t="shared" si="55"/>
        <v>186</v>
      </c>
      <c r="B198" s="26" t="s">
        <v>138</v>
      </c>
      <c r="C198" s="26" t="s">
        <v>416</v>
      </c>
      <c r="D198" s="8" t="s">
        <v>417</v>
      </c>
      <c r="E198" s="27">
        <v>5000</v>
      </c>
      <c r="F198" s="27">
        <v>5000</v>
      </c>
      <c r="G198" s="27">
        <v>0</v>
      </c>
      <c r="H198" s="27">
        <f t="shared" si="65"/>
        <v>5000</v>
      </c>
    </row>
    <row r="199" spans="1:8" ht="60" outlineLevel="5" x14ac:dyDescent="0.25">
      <c r="A199" s="25">
        <f t="shared" si="55"/>
        <v>187</v>
      </c>
      <c r="B199" s="26" t="s">
        <v>138</v>
      </c>
      <c r="C199" s="26" t="s">
        <v>374</v>
      </c>
      <c r="D199" s="8" t="s">
        <v>375</v>
      </c>
      <c r="E199" s="27">
        <v>45000</v>
      </c>
      <c r="F199" s="27">
        <v>45000</v>
      </c>
      <c r="G199" s="27">
        <v>0</v>
      </c>
      <c r="H199" s="27">
        <f t="shared" si="65"/>
        <v>45000</v>
      </c>
    </row>
    <row r="200" spans="1:8" ht="105" outlineLevel="5" x14ac:dyDescent="0.25">
      <c r="A200" s="25">
        <f t="shared" si="55"/>
        <v>188</v>
      </c>
      <c r="B200" s="26" t="s">
        <v>138</v>
      </c>
      <c r="C200" s="26" t="s">
        <v>418</v>
      </c>
      <c r="D200" s="8" t="s">
        <v>419</v>
      </c>
      <c r="E200" s="27">
        <v>200</v>
      </c>
      <c r="F200" s="27">
        <v>200</v>
      </c>
      <c r="G200" s="27">
        <v>200</v>
      </c>
      <c r="H200" s="27">
        <f t="shared" si="65"/>
        <v>0</v>
      </c>
    </row>
    <row r="201" spans="1:8" ht="96" customHeight="1" outlineLevel="5" x14ac:dyDescent="0.25">
      <c r="A201" s="25">
        <f t="shared" si="55"/>
        <v>189</v>
      </c>
      <c r="B201" s="26" t="s">
        <v>138</v>
      </c>
      <c r="C201" s="26" t="s">
        <v>170</v>
      </c>
      <c r="D201" s="8" t="s">
        <v>171</v>
      </c>
      <c r="E201" s="27">
        <v>939.3</v>
      </c>
      <c r="F201" s="27">
        <v>939.3</v>
      </c>
      <c r="G201" s="27">
        <v>939.3</v>
      </c>
      <c r="H201" s="27">
        <f t="shared" si="65"/>
        <v>0</v>
      </c>
    </row>
    <row r="202" spans="1:8" ht="41.25" customHeight="1" outlineLevel="5" x14ac:dyDescent="0.25">
      <c r="A202" s="25">
        <f t="shared" si="55"/>
        <v>190</v>
      </c>
      <c r="B202" s="26" t="s">
        <v>138</v>
      </c>
      <c r="C202" s="26" t="s">
        <v>497</v>
      </c>
      <c r="D202" s="8" t="s">
        <v>498</v>
      </c>
      <c r="E202" s="27">
        <v>1976.376</v>
      </c>
      <c r="F202" s="27">
        <v>1976.376</v>
      </c>
      <c r="G202" s="27">
        <v>0</v>
      </c>
      <c r="H202" s="27">
        <f t="shared" si="65"/>
        <v>1976.376</v>
      </c>
    </row>
    <row r="203" spans="1:8" ht="124.5" customHeight="1" outlineLevel="5" x14ac:dyDescent="0.25">
      <c r="A203" s="25">
        <f t="shared" si="55"/>
        <v>191</v>
      </c>
      <c r="B203" s="26" t="s">
        <v>138</v>
      </c>
      <c r="C203" s="26" t="s">
        <v>499</v>
      </c>
      <c r="D203" s="8" t="s">
        <v>500</v>
      </c>
      <c r="E203" s="27">
        <v>150</v>
      </c>
      <c r="F203" s="27">
        <v>150</v>
      </c>
      <c r="G203" s="27">
        <v>150</v>
      </c>
      <c r="H203" s="27">
        <f t="shared" si="65"/>
        <v>0</v>
      </c>
    </row>
    <row r="204" spans="1:8" ht="99.75" customHeight="1" outlineLevel="5" x14ac:dyDescent="0.25">
      <c r="A204" s="25">
        <f t="shared" si="55"/>
        <v>192</v>
      </c>
      <c r="B204" s="26" t="s">
        <v>138</v>
      </c>
      <c r="C204" s="26" t="s">
        <v>168</v>
      </c>
      <c r="D204" s="8" t="s">
        <v>169</v>
      </c>
      <c r="E204" s="27">
        <v>327.8</v>
      </c>
      <c r="F204" s="27">
        <v>327.8</v>
      </c>
      <c r="G204" s="27">
        <v>327.8</v>
      </c>
      <c r="H204" s="27">
        <f t="shared" si="65"/>
        <v>0</v>
      </c>
    </row>
    <row r="205" spans="1:8" ht="66" customHeight="1" outlineLevel="5" x14ac:dyDescent="0.25">
      <c r="A205" s="25">
        <f t="shared" si="55"/>
        <v>193</v>
      </c>
      <c r="B205" s="26" t="s">
        <v>138</v>
      </c>
      <c r="C205" s="26" t="s">
        <v>501</v>
      </c>
      <c r="D205" s="8" t="s">
        <v>502</v>
      </c>
      <c r="E205" s="27">
        <v>2361.7339999999999</v>
      </c>
      <c r="F205" s="27">
        <v>2361.7339999999999</v>
      </c>
      <c r="G205" s="27">
        <v>2361.7339999999999</v>
      </c>
      <c r="H205" s="27">
        <f t="shared" si="65"/>
        <v>0</v>
      </c>
    </row>
    <row r="206" spans="1:8" ht="52.5" customHeight="1" outlineLevel="5" x14ac:dyDescent="0.25">
      <c r="A206" s="25">
        <f t="shared" si="55"/>
        <v>194</v>
      </c>
      <c r="B206" s="26" t="s">
        <v>138</v>
      </c>
      <c r="C206" s="26" t="s">
        <v>503</v>
      </c>
      <c r="D206" s="8" t="s">
        <v>504</v>
      </c>
      <c r="E206" s="27">
        <v>850</v>
      </c>
      <c r="F206" s="27">
        <v>850</v>
      </c>
      <c r="G206" s="27">
        <v>850</v>
      </c>
      <c r="H206" s="27">
        <f t="shared" si="65"/>
        <v>0</v>
      </c>
    </row>
    <row r="207" spans="1:8" ht="114" customHeight="1" outlineLevel="7" x14ac:dyDescent="0.25">
      <c r="A207" s="25">
        <f t="shared" si="55"/>
        <v>195</v>
      </c>
      <c r="B207" s="26" t="s">
        <v>138</v>
      </c>
      <c r="C207" s="26" t="s">
        <v>156</v>
      </c>
      <c r="D207" s="8" t="s">
        <v>158</v>
      </c>
      <c r="E207" s="27">
        <v>5694</v>
      </c>
      <c r="F207" s="27">
        <v>5694</v>
      </c>
      <c r="G207" s="27">
        <v>5608.89</v>
      </c>
      <c r="H207" s="27">
        <f t="shared" si="65"/>
        <v>85.109999999999673</v>
      </c>
    </row>
    <row r="208" spans="1:8" ht="45" outlineLevel="7" x14ac:dyDescent="0.25">
      <c r="A208" s="25">
        <f t="shared" si="55"/>
        <v>196</v>
      </c>
      <c r="B208" s="26" t="s">
        <v>138</v>
      </c>
      <c r="C208" s="26" t="s">
        <v>370</v>
      </c>
      <c r="D208" s="8" t="s">
        <v>371</v>
      </c>
      <c r="E208" s="27">
        <v>5312.67</v>
      </c>
      <c r="F208" s="27">
        <v>5312.67</v>
      </c>
      <c r="G208" s="27">
        <v>2677.95</v>
      </c>
      <c r="H208" s="27">
        <f t="shared" si="65"/>
        <v>2634.7200000000003</v>
      </c>
    </row>
    <row r="209" spans="1:8" ht="165" outlineLevel="7" x14ac:dyDescent="0.25">
      <c r="A209" s="25">
        <f t="shared" ref="A209:A272" si="72">A208+1</f>
        <v>197</v>
      </c>
      <c r="B209" s="26" t="s">
        <v>138</v>
      </c>
      <c r="C209" s="26" t="s">
        <v>505</v>
      </c>
      <c r="D209" s="8" t="s">
        <v>506</v>
      </c>
      <c r="E209" s="27">
        <v>27463.7</v>
      </c>
      <c r="F209" s="27">
        <v>27463.7</v>
      </c>
      <c r="G209" s="27">
        <v>0</v>
      </c>
      <c r="H209" s="27">
        <f t="shared" si="65"/>
        <v>27463.7</v>
      </c>
    </row>
    <row r="210" spans="1:8" ht="60" outlineLevel="7" x14ac:dyDescent="0.25">
      <c r="A210" s="25">
        <f t="shared" si="72"/>
        <v>198</v>
      </c>
      <c r="B210" s="26" t="s">
        <v>138</v>
      </c>
      <c r="C210" s="26" t="s">
        <v>507</v>
      </c>
      <c r="D210" s="8" t="s">
        <v>508</v>
      </c>
      <c r="E210" s="27">
        <v>733.75955999999996</v>
      </c>
      <c r="F210" s="27">
        <v>733.75955999999996</v>
      </c>
      <c r="G210" s="27">
        <v>733.75955999999996</v>
      </c>
      <c r="H210" s="27">
        <f t="shared" si="65"/>
        <v>0</v>
      </c>
    </row>
    <row r="211" spans="1:8" ht="132" customHeight="1" outlineLevel="7" x14ac:dyDescent="0.25">
      <c r="A211" s="25">
        <f t="shared" si="72"/>
        <v>199</v>
      </c>
      <c r="B211" s="26" t="s">
        <v>138</v>
      </c>
      <c r="C211" s="26" t="s">
        <v>159</v>
      </c>
      <c r="D211" s="8" t="s">
        <v>160</v>
      </c>
      <c r="E211" s="27">
        <v>2846</v>
      </c>
      <c r="F211" s="27">
        <v>2846</v>
      </c>
      <c r="G211" s="27">
        <v>0</v>
      </c>
      <c r="H211" s="27">
        <f t="shared" si="65"/>
        <v>2846</v>
      </c>
    </row>
    <row r="212" spans="1:8" ht="163.5" customHeight="1" outlineLevel="5" x14ac:dyDescent="0.25">
      <c r="A212" s="25">
        <f t="shared" si="72"/>
        <v>200</v>
      </c>
      <c r="B212" s="26" t="s">
        <v>138</v>
      </c>
      <c r="C212" s="26" t="s">
        <v>161</v>
      </c>
      <c r="D212" s="8" t="s">
        <v>162</v>
      </c>
      <c r="E212" s="27">
        <v>8564.5</v>
      </c>
      <c r="F212" s="27">
        <v>8564.5</v>
      </c>
      <c r="G212" s="27">
        <v>4170</v>
      </c>
      <c r="H212" s="27">
        <f t="shared" si="65"/>
        <v>4394.5</v>
      </c>
    </row>
    <row r="213" spans="1:8" ht="83.25" customHeight="1" outlineLevel="5" x14ac:dyDescent="0.25">
      <c r="A213" s="25">
        <f t="shared" si="72"/>
        <v>201</v>
      </c>
      <c r="B213" s="26" t="s">
        <v>138</v>
      </c>
      <c r="C213" s="26" t="s">
        <v>509</v>
      </c>
      <c r="D213" s="8" t="s">
        <v>510</v>
      </c>
      <c r="E213" s="27">
        <v>2777.8</v>
      </c>
      <c r="F213" s="27">
        <v>2777.8</v>
      </c>
      <c r="G213" s="27">
        <v>0</v>
      </c>
      <c r="H213" s="27">
        <f t="shared" si="65"/>
        <v>2777.8</v>
      </c>
    </row>
    <row r="214" spans="1:8" ht="64.5" customHeight="1" outlineLevel="5" x14ac:dyDescent="0.25">
      <c r="A214" s="25">
        <f t="shared" si="72"/>
        <v>202</v>
      </c>
      <c r="B214" s="26" t="s">
        <v>138</v>
      </c>
      <c r="C214" s="26" t="s">
        <v>511</v>
      </c>
      <c r="D214" s="8" t="s">
        <v>512</v>
      </c>
      <c r="E214" s="27">
        <v>782.596</v>
      </c>
      <c r="F214" s="27">
        <v>782.596</v>
      </c>
      <c r="G214" s="27">
        <v>782.596</v>
      </c>
      <c r="H214" s="27">
        <f t="shared" si="65"/>
        <v>0</v>
      </c>
    </row>
    <row r="215" spans="1:8" ht="55.5" customHeight="1" outlineLevel="5" x14ac:dyDescent="0.25">
      <c r="A215" s="25">
        <f t="shared" si="72"/>
        <v>203</v>
      </c>
      <c r="B215" s="26" t="s">
        <v>138</v>
      </c>
      <c r="C215" s="26" t="s">
        <v>513</v>
      </c>
      <c r="D215" s="8" t="s">
        <v>514</v>
      </c>
      <c r="E215" s="27">
        <v>374.55</v>
      </c>
      <c r="F215" s="27">
        <v>374.55</v>
      </c>
      <c r="G215" s="27">
        <v>0</v>
      </c>
      <c r="H215" s="27">
        <f t="shared" si="65"/>
        <v>374.55</v>
      </c>
    </row>
    <row r="216" spans="1:8" ht="31.5" customHeight="1" outlineLevel="5" x14ac:dyDescent="0.25">
      <c r="A216" s="25">
        <f t="shared" si="72"/>
        <v>204</v>
      </c>
      <c r="B216" s="26" t="s">
        <v>138</v>
      </c>
      <c r="C216" s="26" t="s">
        <v>420</v>
      </c>
      <c r="D216" s="8" t="s">
        <v>421</v>
      </c>
      <c r="E216" s="27">
        <v>9441</v>
      </c>
      <c r="F216" s="27">
        <v>9441</v>
      </c>
      <c r="G216" s="27">
        <v>0</v>
      </c>
      <c r="H216" s="27">
        <f t="shared" si="65"/>
        <v>9441</v>
      </c>
    </row>
    <row r="217" spans="1:8" ht="75" outlineLevel="5" x14ac:dyDescent="0.25">
      <c r="A217" s="25">
        <f t="shared" si="72"/>
        <v>205</v>
      </c>
      <c r="B217" s="26" t="s">
        <v>138</v>
      </c>
      <c r="C217" s="26" t="s">
        <v>293</v>
      </c>
      <c r="D217" s="10" t="s">
        <v>294</v>
      </c>
      <c r="E217" s="27">
        <v>4459.2</v>
      </c>
      <c r="F217" s="27">
        <v>4459.2</v>
      </c>
      <c r="G217" s="27">
        <v>0</v>
      </c>
      <c r="H217" s="27">
        <f t="shared" si="65"/>
        <v>4459.2</v>
      </c>
    </row>
    <row r="218" spans="1:8" ht="60" outlineLevel="5" x14ac:dyDescent="0.25">
      <c r="A218" s="25">
        <f t="shared" si="72"/>
        <v>206</v>
      </c>
      <c r="B218" s="26" t="s">
        <v>138</v>
      </c>
      <c r="C218" s="26" t="s">
        <v>295</v>
      </c>
      <c r="D218" s="10" t="s">
        <v>296</v>
      </c>
      <c r="E218" s="27">
        <v>35000</v>
      </c>
      <c r="F218" s="27">
        <v>35000</v>
      </c>
      <c r="G218" s="27">
        <v>0</v>
      </c>
      <c r="H218" s="27">
        <f t="shared" si="65"/>
        <v>35000</v>
      </c>
    </row>
    <row r="219" spans="1:8" ht="60" outlineLevel="5" x14ac:dyDescent="0.25">
      <c r="A219" s="25">
        <f t="shared" si="72"/>
        <v>207</v>
      </c>
      <c r="B219" s="26" t="s">
        <v>138</v>
      </c>
      <c r="C219" s="26" t="s">
        <v>297</v>
      </c>
      <c r="D219" s="10" t="s">
        <v>298</v>
      </c>
      <c r="E219" s="27">
        <v>21245</v>
      </c>
      <c r="F219" s="27">
        <v>21245</v>
      </c>
      <c r="G219" s="27">
        <v>0</v>
      </c>
      <c r="H219" s="27">
        <f t="shared" si="65"/>
        <v>21245</v>
      </c>
    </row>
    <row r="220" spans="1:8" ht="30" outlineLevel="2" x14ac:dyDescent="0.25">
      <c r="A220" s="25">
        <f t="shared" si="72"/>
        <v>208</v>
      </c>
      <c r="B220" s="26" t="s">
        <v>138</v>
      </c>
      <c r="C220" s="26" t="s">
        <v>172</v>
      </c>
      <c r="D220" s="8" t="s">
        <v>76</v>
      </c>
      <c r="E220" s="27">
        <f>E221+E241+E243+E245+E247</f>
        <v>914164.40000000014</v>
      </c>
      <c r="F220" s="27">
        <f>F221+F241+F243+F245+F247</f>
        <v>914164.40000000014</v>
      </c>
      <c r="G220" s="27">
        <f>G221+G241+G243+G245+G247</f>
        <v>532354.77191000024</v>
      </c>
      <c r="H220" s="27">
        <f t="shared" si="65"/>
        <v>381809.6280899999</v>
      </c>
    </row>
    <row r="221" spans="1:8" ht="45" outlineLevel="3" x14ac:dyDescent="0.25">
      <c r="A221" s="25">
        <f t="shared" si="72"/>
        <v>209</v>
      </c>
      <c r="B221" s="26" t="s">
        <v>138</v>
      </c>
      <c r="C221" s="26" t="s">
        <v>173</v>
      </c>
      <c r="D221" s="8" t="s">
        <v>77</v>
      </c>
      <c r="E221" s="27">
        <f>E222</f>
        <v>904110.50000000012</v>
      </c>
      <c r="F221" s="27">
        <f t="shared" ref="F221:G221" si="73">F222</f>
        <v>904110.50000000012</v>
      </c>
      <c r="G221" s="27">
        <f t="shared" si="73"/>
        <v>525238.81400000013</v>
      </c>
      <c r="H221" s="27">
        <f t="shared" si="65"/>
        <v>378871.68599999999</v>
      </c>
    </row>
    <row r="222" spans="1:8" ht="45" outlineLevel="4" x14ac:dyDescent="0.25">
      <c r="A222" s="25">
        <f t="shared" si="72"/>
        <v>210</v>
      </c>
      <c r="B222" s="26" t="s">
        <v>138</v>
      </c>
      <c r="C222" s="26" t="s">
        <v>174</v>
      </c>
      <c r="D222" s="8" t="s">
        <v>78</v>
      </c>
      <c r="E222" s="27">
        <f>SUM(E223:E240)</f>
        <v>904110.50000000012</v>
      </c>
      <c r="F222" s="27">
        <f t="shared" ref="F222:G222" si="74">SUM(F223:F240)</f>
        <v>904110.50000000012</v>
      </c>
      <c r="G222" s="27">
        <f t="shared" si="74"/>
        <v>525238.81400000013</v>
      </c>
      <c r="H222" s="27">
        <f t="shared" si="65"/>
        <v>378871.68599999999</v>
      </c>
    </row>
    <row r="223" spans="1:8" ht="120" outlineLevel="5" x14ac:dyDescent="0.25">
      <c r="A223" s="25">
        <f t="shared" si="72"/>
        <v>211</v>
      </c>
      <c r="B223" s="26" t="s">
        <v>138</v>
      </c>
      <c r="C223" s="26" t="s">
        <v>188</v>
      </c>
      <c r="D223" s="8" t="s">
        <v>189</v>
      </c>
      <c r="E223" s="27">
        <v>2829.1</v>
      </c>
      <c r="F223" s="27">
        <v>2829.1</v>
      </c>
      <c r="G223" s="27">
        <v>911.24</v>
      </c>
      <c r="H223" s="27">
        <f t="shared" si="65"/>
        <v>1917.86</v>
      </c>
    </row>
    <row r="224" spans="1:8" ht="240" outlineLevel="5" x14ac:dyDescent="0.25">
      <c r="A224" s="25">
        <f t="shared" si="72"/>
        <v>212</v>
      </c>
      <c r="B224" s="26" t="s">
        <v>138</v>
      </c>
      <c r="C224" s="26" t="s">
        <v>306</v>
      </c>
      <c r="D224" s="8" t="s">
        <v>282</v>
      </c>
      <c r="E224" s="27">
        <v>93519.4</v>
      </c>
      <c r="F224" s="27">
        <v>93519.4</v>
      </c>
      <c r="G224" s="27">
        <v>43193.379000000001</v>
      </c>
      <c r="H224" s="27">
        <f t="shared" si="65"/>
        <v>50326.020999999993</v>
      </c>
    </row>
    <row r="225" spans="1:8" ht="240" outlineLevel="5" x14ac:dyDescent="0.25">
      <c r="A225" s="25">
        <f t="shared" si="72"/>
        <v>213</v>
      </c>
      <c r="B225" s="26" t="s">
        <v>138</v>
      </c>
      <c r="C225" s="26" t="s">
        <v>307</v>
      </c>
      <c r="D225" s="8" t="s">
        <v>283</v>
      </c>
      <c r="E225" s="27">
        <v>95501.4</v>
      </c>
      <c r="F225" s="27">
        <v>95501.4</v>
      </c>
      <c r="G225" s="27">
        <v>59533.476000000002</v>
      </c>
      <c r="H225" s="27">
        <f t="shared" si="65"/>
        <v>35967.923999999992</v>
      </c>
    </row>
    <row r="226" spans="1:8" ht="105" outlineLevel="5" x14ac:dyDescent="0.25">
      <c r="A226" s="25">
        <f t="shared" si="72"/>
        <v>214</v>
      </c>
      <c r="B226" s="26" t="s">
        <v>138</v>
      </c>
      <c r="C226" s="26" t="s">
        <v>308</v>
      </c>
      <c r="D226" s="8" t="s">
        <v>204</v>
      </c>
      <c r="E226" s="27">
        <v>244.3</v>
      </c>
      <c r="F226" s="27">
        <v>244.3</v>
      </c>
      <c r="G226" s="27">
        <v>122.4</v>
      </c>
      <c r="H226" s="27">
        <f t="shared" si="65"/>
        <v>121.9</v>
      </c>
    </row>
    <row r="227" spans="1:8" ht="90" outlineLevel="5" x14ac:dyDescent="0.25">
      <c r="A227" s="25">
        <f t="shared" si="72"/>
        <v>215</v>
      </c>
      <c r="B227" s="26" t="s">
        <v>138</v>
      </c>
      <c r="C227" s="26" t="s">
        <v>200</v>
      </c>
      <c r="D227" s="8" t="s">
        <v>201</v>
      </c>
      <c r="E227" s="27">
        <v>1384.1</v>
      </c>
      <c r="F227" s="27">
        <v>1384.1</v>
      </c>
      <c r="G227" s="27">
        <v>710.60199999999998</v>
      </c>
      <c r="H227" s="27">
        <f t="shared" si="65"/>
        <v>673.49799999999993</v>
      </c>
    </row>
    <row r="228" spans="1:8" ht="105" outlineLevel="5" x14ac:dyDescent="0.25">
      <c r="A228" s="25">
        <f t="shared" si="72"/>
        <v>216</v>
      </c>
      <c r="B228" s="26" t="s">
        <v>138</v>
      </c>
      <c r="C228" s="26" t="s">
        <v>185</v>
      </c>
      <c r="D228" s="8" t="s">
        <v>190</v>
      </c>
      <c r="E228" s="27">
        <v>11377</v>
      </c>
      <c r="F228" s="27">
        <v>11377</v>
      </c>
      <c r="G228" s="27">
        <v>6311</v>
      </c>
      <c r="H228" s="27">
        <f t="shared" si="65"/>
        <v>5066</v>
      </c>
    </row>
    <row r="229" spans="1:8" ht="105" outlineLevel="5" x14ac:dyDescent="0.25">
      <c r="A229" s="25">
        <f t="shared" si="72"/>
        <v>217</v>
      </c>
      <c r="B229" s="26" t="s">
        <v>138</v>
      </c>
      <c r="C229" s="26" t="s">
        <v>309</v>
      </c>
      <c r="D229" s="8" t="s">
        <v>205</v>
      </c>
      <c r="E229" s="27">
        <v>1458</v>
      </c>
      <c r="F229" s="27">
        <v>1458</v>
      </c>
      <c r="G229" s="27">
        <v>719.71799999999996</v>
      </c>
      <c r="H229" s="27">
        <f t="shared" si="65"/>
        <v>738.28200000000004</v>
      </c>
    </row>
    <row r="230" spans="1:8" ht="105" outlineLevel="5" x14ac:dyDescent="0.25">
      <c r="A230" s="25">
        <f t="shared" si="72"/>
        <v>218</v>
      </c>
      <c r="B230" s="26" t="s">
        <v>138</v>
      </c>
      <c r="C230" s="26" t="s">
        <v>202</v>
      </c>
      <c r="D230" s="8" t="s">
        <v>203</v>
      </c>
      <c r="E230" s="27">
        <v>258.60000000000002</v>
      </c>
      <c r="F230" s="27">
        <v>258.60000000000002</v>
      </c>
      <c r="G230" s="27">
        <v>145.28100000000001</v>
      </c>
      <c r="H230" s="27">
        <f t="shared" si="65"/>
        <v>113.31900000000002</v>
      </c>
    </row>
    <row r="231" spans="1:8" ht="83.25" customHeight="1" outlineLevel="5" x14ac:dyDescent="0.25">
      <c r="A231" s="25">
        <f t="shared" si="72"/>
        <v>219</v>
      </c>
      <c r="B231" s="26" t="s">
        <v>138</v>
      </c>
      <c r="C231" s="26" t="s">
        <v>199</v>
      </c>
      <c r="D231" s="8" t="s">
        <v>198</v>
      </c>
      <c r="E231" s="27">
        <v>10363.700000000001</v>
      </c>
      <c r="F231" s="27">
        <v>10363.700000000001</v>
      </c>
      <c r="G231" s="27">
        <v>4138.67</v>
      </c>
      <c r="H231" s="27">
        <f t="shared" si="65"/>
        <v>6225.0300000000007</v>
      </c>
    </row>
    <row r="232" spans="1:8" ht="165" customHeight="1" outlineLevel="5" x14ac:dyDescent="0.25">
      <c r="A232" s="25">
        <f t="shared" si="72"/>
        <v>220</v>
      </c>
      <c r="B232" s="26" t="s">
        <v>138</v>
      </c>
      <c r="C232" s="26" t="s">
        <v>182</v>
      </c>
      <c r="D232" s="8" t="s">
        <v>191</v>
      </c>
      <c r="E232" s="27">
        <v>1674</v>
      </c>
      <c r="F232" s="27">
        <v>1674</v>
      </c>
      <c r="G232" s="27">
        <v>505.2</v>
      </c>
      <c r="H232" s="27">
        <f t="shared" si="65"/>
        <v>1168.8</v>
      </c>
    </row>
    <row r="233" spans="1:8" ht="240" outlineLevel="5" x14ac:dyDescent="0.25">
      <c r="A233" s="25">
        <f t="shared" si="72"/>
        <v>221</v>
      </c>
      <c r="B233" s="26" t="s">
        <v>138</v>
      </c>
      <c r="C233" s="26" t="s">
        <v>310</v>
      </c>
      <c r="D233" s="8" t="s">
        <v>284</v>
      </c>
      <c r="E233" s="27">
        <v>405827.9</v>
      </c>
      <c r="F233" s="27">
        <v>405827.9</v>
      </c>
      <c r="G233" s="27">
        <v>284755.60600000003</v>
      </c>
      <c r="H233" s="27">
        <f t="shared" si="65"/>
        <v>121072.29399999999</v>
      </c>
    </row>
    <row r="234" spans="1:8" ht="120" outlineLevel="5" x14ac:dyDescent="0.25">
      <c r="A234" s="25">
        <f t="shared" si="72"/>
        <v>222</v>
      </c>
      <c r="B234" s="26" t="s">
        <v>138</v>
      </c>
      <c r="C234" s="26" t="s">
        <v>178</v>
      </c>
      <c r="D234" s="8" t="s">
        <v>192</v>
      </c>
      <c r="E234" s="27">
        <v>8779.6</v>
      </c>
      <c r="F234" s="27">
        <v>8779.6</v>
      </c>
      <c r="G234" s="27">
        <v>3950</v>
      </c>
      <c r="H234" s="27">
        <f t="shared" si="65"/>
        <v>4829.6000000000004</v>
      </c>
    </row>
    <row r="235" spans="1:8" ht="78.75" customHeight="1" outlineLevel="5" x14ac:dyDescent="0.25">
      <c r="A235" s="25">
        <f t="shared" si="72"/>
        <v>223</v>
      </c>
      <c r="B235" s="26" t="s">
        <v>138</v>
      </c>
      <c r="C235" s="26" t="s">
        <v>177</v>
      </c>
      <c r="D235" s="8" t="s">
        <v>193</v>
      </c>
      <c r="E235" s="27">
        <v>64197.8</v>
      </c>
      <c r="F235" s="27">
        <v>64197.8</v>
      </c>
      <c r="G235" s="27">
        <v>24171.106</v>
      </c>
      <c r="H235" s="27">
        <f t="shared" si="65"/>
        <v>40026.694000000003</v>
      </c>
    </row>
    <row r="236" spans="1:8" ht="78.75" customHeight="1" outlineLevel="5" x14ac:dyDescent="0.25">
      <c r="A236" s="25">
        <f t="shared" si="72"/>
        <v>224</v>
      </c>
      <c r="B236" s="26" t="s">
        <v>138</v>
      </c>
      <c r="C236" s="26" t="s">
        <v>299</v>
      </c>
      <c r="D236" s="10" t="s">
        <v>300</v>
      </c>
      <c r="E236" s="27">
        <v>57459.4</v>
      </c>
      <c r="F236" s="27">
        <v>57459.4</v>
      </c>
      <c r="G236" s="27">
        <v>12457.416999999999</v>
      </c>
      <c r="H236" s="27">
        <f t="shared" si="65"/>
        <v>45001.983</v>
      </c>
    </row>
    <row r="237" spans="1:8" ht="240" outlineLevel="5" x14ac:dyDescent="0.25">
      <c r="A237" s="25">
        <f t="shared" si="72"/>
        <v>225</v>
      </c>
      <c r="B237" s="26" t="s">
        <v>138</v>
      </c>
      <c r="C237" s="26" t="s">
        <v>311</v>
      </c>
      <c r="D237" s="8" t="s">
        <v>285</v>
      </c>
      <c r="E237" s="27">
        <v>131086.20000000001</v>
      </c>
      <c r="F237" s="27">
        <v>131086.20000000001</v>
      </c>
      <c r="G237" s="27">
        <v>71059.764999999999</v>
      </c>
      <c r="H237" s="27">
        <f t="shared" si="65"/>
        <v>60026.435000000012</v>
      </c>
    </row>
    <row r="238" spans="1:8" ht="105" outlineLevel="5" x14ac:dyDescent="0.25">
      <c r="A238" s="25">
        <f t="shared" si="72"/>
        <v>226</v>
      </c>
      <c r="B238" s="26" t="s">
        <v>138</v>
      </c>
      <c r="C238" s="26" t="s">
        <v>194</v>
      </c>
      <c r="D238" s="8" t="s">
        <v>195</v>
      </c>
      <c r="E238" s="27">
        <v>4094.4</v>
      </c>
      <c r="F238" s="27">
        <v>4094.4</v>
      </c>
      <c r="G238" s="27">
        <v>2088.36</v>
      </c>
      <c r="H238" s="27">
        <f t="shared" si="65"/>
        <v>2006.04</v>
      </c>
    </row>
    <row r="239" spans="1:8" ht="135" outlineLevel="5" x14ac:dyDescent="0.25">
      <c r="A239" s="25">
        <f t="shared" si="72"/>
        <v>227</v>
      </c>
      <c r="B239" s="26" t="s">
        <v>138</v>
      </c>
      <c r="C239" s="26" t="s">
        <v>176</v>
      </c>
      <c r="D239" s="8" t="s">
        <v>175</v>
      </c>
      <c r="E239" s="27">
        <v>13353.8</v>
      </c>
      <c r="F239" s="27">
        <v>13353.8</v>
      </c>
      <c r="G239" s="27">
        <v>10114.694</v>
      </c>
      <c r="H239" s="27">
        <f t="shared" si="65"/>
        <v>3239.1059999999998</v>
      </c>
    </row>
    <row r="240" spans="1:8" ht="165" outlineLevel="5" x14ac:dyDescent="0.25">
      <c r="A240" s="25">
        <f t="shared" si="72"/>
        <v>228</v>
      </c>
      <c r="B240" s="26" t="s">
        <v>138</v>
      </c>
      <c r="C240" s="26" t="s">
        <v>312</v>
      </c>
      <c r="D240" s="8" t="s">
        <v>206</v>
      </c>
      <c r="E240" s="27">
        <v>701.8</v>
      </c>
      <c r="F240" s="27">
        <v>701.8</v>
      </c>
      <c r="G240" s="27">
        <v>350.9</v>
      </c>
      <c r="H240" s="27">
        <f t="shared" si="65"/>
        <v>350.9</v>
      </c>
    </row>
    <row r="241" spans="1:8" ht="75" outlineLevel="3" x14ac:dyDescent="0.25">
      <c r="A241" s="25">
        <f t="shared" si="72"/>
        <v>229</v>
      </c>
      <c r="B241" s="26" t="s">
        <v>138</v>
      </c>
      <c r="C241" s="26" t="s">
        <v>180</v>
      </c>
      <c r="D241" s="8" t="s">
        <v>79</v>
      </c>
      <c r="E241" s="27">
        <f>E242</f>
        <v>2012.5</v>
      </c>
      <c r="F241" s="27">
        <f t="shared" ref="F241:G241" si="75">F242</f>
        <v>2012.5</v>
      </c>
      <c r="G241" s="27">
        <f t="shared" si="75"/>
        <v>420</v>
      </c>
      <c r="H241" s="27">
        <f t="shared" si="65"/>
        <v>1592.5</v>
      </c>
    </row>
    <row r="242" spans="1:8" ht="75" outlineLevel="4" x14ac:dyDescent="0.25">
      <c r="A242" s="25">
        <f t="shared" si="72"/>
        <v>230</v>
      </c>
      <c r="B242" s="26" t="s">
        <v>138</v>
      </c>
      <c r="C242" s="26" t="s">
        <v>179</v>
      </c>
      <c r="D242" s="8" t="s">
        <v>181</v>
      </c>
      <c r="E242" s="27">
        <v>2012.5</v>
      </c>
      <c r="F242" s="27">
        <v>2012.5</v>
      </c>
      <c r="G242" s="27">
        <v>420</v>
      </c>
      <c r="H242" s="27">
        <f t="shared" si="65"/>
        <v>1592.5</v>
      </c>
    </row>
    <row r="243" spans="1:8" ht="75" outlineLevel="4" x14ac:dyDescent="0.25">
      <c r="A243" s="25">
        <f t="shared" si="72"/>
        <v>231</v>
      </c>
      <c r="B243" s="26" t="s">
        <v>138</v>
      </c>
      <c r="C243" s="26" t="s">
        <v>438</v>
      </c>
      <c r="D243" s="8" t="s">
        <v>183</v>
      </c>
      <c r="E243" s="27">
        <f>E244</f>
        <v>6258.8</v>
      </c>
      <c r="F243" s="27">
        <f t="shared" ref="F243:G243" si="76">F244</f>
        <v>6258.8</v>
      </c>
      <c r="G243" s="27">
        <f t="shared" si="76"/>
        <v>6258.8</v>
      </c>
      <c r="H243" s="27">
        <f t="shared" si="65"/>
        <v>0</v>
      </c>
    </row>
    <row r="244" spans="1:8" ht="75" outlineLevel="4" x14ac:dyDescent="0.25">
      <c r="A244" s="25">
        <f t="shared" si="72"/>
        <v>232</v>
      </c>
      <c r="B244" s="26" t="s">
        <v>138</v>
      </c>
      <c r="C244" s="26" t="s">
        <v>439</v>
      </c>
      <c r="D244" s="8" t="s">
        <v>184</v>
      </c>
      <c r="E244" s="27">
        <v>6258.8</v>
      </c>
      <c r="F244" s="27">
        <v>6258.8</v>
      </c>
      <c r="G244" s="27">
        <v>6258.8</v>
      </c>
      <c r="H244" s="27">
        <f t="shared" si="65"/>
        <v>0</v>
      </c>
    </row>
    <row r="245" spans="1:8" ht="45" outlineLevel="3" x14ac:dyDescent="0.25">
      <c r="A245" s="25">
        <f t="shared" si="72"/>
        <v>233</v>
      </c>
      <c r="B245" s="26" t="s">
        <v>138</v>
      </c>
      <c r="C245" s="26" t="s">
        <v>186</v>
      </c>
      <c r="D245" s="8" t="s">
        <v>80</v>
      </c>
      <c r="E245" s="27">
        <f>E246</f>
        <v>1668.9</v>
      </c>
      <c r="F245" s="27">
        <f t="shared" ref="F245:G245" si="77">F246</f>
        <v>1668.9</v>
      </c>
      <c r="G245" s="27">
        <f t="shared" si="77"/>
        <v>388.61790999999999</v>
      </c>
      <c r="H245" s="27">
        <f t="shared" si="65"/>
        <v>1280.2820900000002</v>
      </c>
    </row>
    <row r="246" spans="1:8" ht="60" outlineLevel="4" x14ac:dyDescent="0.25">
      <c r="A246" s="25">
        <f t="shared" si="72"/>
        <v>234</v>
      </c>
      <c r="B246" s="26" t="s">
        <v>138</v>
      </c>
      <c r="C246" s="26" t="s">
        <v>187</v>
      </c>
      <c r="D246" s="8" t="s">
        <v>323</v>
      </c>
      <c r="E246" s="27">
        <v>1668.9</v>
      </c>
      <c r="F246" s="27">
        <v>1668.9</v>
      </c>
      <c r="G246" s="27">
        <v>388.61790999999999</v>
      </c>
      <c r="H246" s="27">
        <f t="shared" si="65"/>
        <v>1280.2820900000002</v>
      </c>
    </row>
    <row r="247" spans="1:8" ht="60" outlineLevel="3" x14ac:dyDescent="0.25">
      <c r="A247" s="25">
        <f t="shared" si="72"/>
        <v>235</v>
      </c>
      <c r="B247" s="26" t="s">
        <v>138</v>
      </c>
      <c r="C247" s="26" t="s">
        <v>196</v>
      </c>
      <c r="D247" s="8" t="s">
        <v>81</v>
      </c>
      <c r="E247" s="27">
        <f>E248</f>
        <v>113.7</v>
      </c>
      <c r="F247" s="27">
        <f t="shared" ref="F247:G247" si="78">F248</f>
        <v>113.7</v>
      </c>
      <c r="G247" s="27">
        <f t="shared" si="78"/>
        <v>48.54</v>
      </c>
      <c r="H247" s="27">
        <f t="shared" si="65"/>
        <v>65.16</v>
      </c>
    </row>
    <row r="248" spans="1:8" ht="60" outlineLevel="4" x14ac:dyDescent="0.25">
      <c r="A248" s="25">
        <f t="shared" si="72"/>
        <v>236</v>
      </c>
      <c r="B248" s="26" t="s">
        <v>138</v>
      </c>
      <c r="C248" s="26" t="s">
        <v>197</v>
      </c>
      <c r="D248" s="8" t="s">
        <v>324</v>
      </c>
      <c r="E248" s="27">
        <v>113.7</v>
      </c>
      <c r="F248" s="27">
        <v>113.7</v>
      </c>
      <c r="G248" s="27">
        <v>48.54</v>
      </c>
      <c r="H248" s="27">
        <f t="shared" si="65"/>
        <v>65.16</v>
      </c>
    </row>
    <row r="249" spans="1:8" ht="30" outlineLevel="4" x14ac:dyDescent="0.25">
      <c r="A249" s="25">
        <f t="shared" si="72"/>
        <v>237</v>
      </c>
      <c r="B249" s="26" t="s">
        <v>138</v>
      </c>
      <c r="C249" s="26" t="s">
        <v>327</v>
      </c>
      <c r="D249" s="8" t="s">
        <v>329</v>
      </c>
      <c r="E249" s="27">
        <f>E250+E252+E254+E256+E258</f>
        <v>130540.01618000001</v>
      </c>
      <c r="F249" s="27">
        <f t="shared" ref="F249:G249" si="79">F250+F252+F254+F256+F258</f>
        <v>124044.11618</v>
      </c>
      <c r="G249" s="27">
        <f t="shared" si="79"/>
        <v>79838.004300000001</v>
      </c>
      <c r="H249" s="27">
        <f t="shared" si="65"/>
        <v>44206.111879999997</v>
      </c>
    </row>
    <row r="250" spans="1:8" ht="150" outlineLevel="4" x14ac:dyDescent="0.25">
      <c r="A250" s="25">
        <f t="shared" si="72"/>
        <v>238</v>
      </c>
      <c r="B250" s="26" t="s">
        <v>138</v>
      </c>
      <c r="C250" s="26" t="s">
        <v>330</v>
      </c>
      <c r="D250" s="8" t="s">
        <v>333</v>
      </c>
      <c r="E250" s="27">
        <f>E251</f>
        <v>1289</v>
      </c>
      <c r="F250" s="27">
        <f t="shared" ref="F250:G250" si="80">F251</f>
        <v>1289</v>
      </c>
      <c r="G250" s="27">
        <f t="shared" si="80"/>
        <v>730.83371</v>
      </c>
      <c r="H250" s="27">
        <f t="shared" si="65"/>
        <v>558.16629</v>
      </c>
    </row>
    <row r="251" spans="1:8" ht="165" outlineLevel="4" x14ac:dyDescent="0.25">
      <c r="A251" s="25">
        <f t="shared" si="72"/>
        <v>239</v>
      </c>
      <c r="B251" s="26" t="s">
        <v>138</v>
      </c>
      <c r="C251" s="26" t="s">
        <v>331</v>
      </c>
      <c r="D251" s="8" t="s">
        <v>332</v>
      </c>
      <c r="E251" s="27">
        <v>1289</v>
      </c>
      <c r="F251" s="27">
        <v>1289</v>
      </c>
      <c r="G251" s="27">
        <v>730.83371</v>
      </c>
      <c r="H251" s="27">
        <f t="shared" si="65"/>
        <v>558.16629</v>
      </c>
    </row>
    <row r="252" spans="1:8" ht="75" outlineLevel="4" x14ac:dyDescent="0.25">
      <c r="A252" s="25">
        <f t="shared" si="72"/>
        <v>240</v>
      </c>
      <c r="B252" s="26" t="s">
        <v>138</v>
      </c>
      <c r="C252" s="26" t="s">
        <v>334</v>
      </c>
      <c r="D252" s="8" t="s">
        <v>335</v>
      </c>
      <c r="E252" s="27">
        <f>E253</f>
        <v>4628.2</v>
      </c>
      <c r="F252" s="27">
        <f t="shared" ref="F252:G252" si="81">F253</f>
        <v>4628.2</v>
      </c>
      <c r="G252" s="27">
        <f t="shared" si="81"/>
        <v>2429.19859</v>
      </c>
      <c r="H252" s="27">
        <f t="shared" si="65"/>
        <v>2199.0014099999999</v>
      </c>
    </row>
    <row r="253" spans="1:8" ht="75" outlineLevel="4" x14ac:dyDescent="0.25">
      <c r="A253" s="25">
        <f t="shared" si="72"/>
        <v>241</v>
      </c>
      <c r="B253" s="26" t="s">
        <v>138</v>
      </c>
      <c r="C253" s="26" t="s">
        <v>337</v>
      </c>
      <c r="D253" s="8" t="s">
        <v>336</v>
      </c>
      <c r="E253" s="27">
        <v>4628.2</v>
      </c>
      <c r="F253" s="27">
        <v>4628.2</v>
      </c>
      <c r="G253" s="27">
        <v>2429.19859</v>
      </c>
      <c r="H253" s="27">
        <f t="shared" si="65"/>
        <v>2199.0014099999999</v>
      </c>
    </row>
    <row r="254" spans="1:8" ht="120" outlineLevel="4" x14ac:dyDescent="0.25">
      <c r="A254" s="25">
        <f t="shared" si="72"/>
        <v>242</v>
      </c>
      <c r="B254" s="26" t="s">
        <v>138</v>
      </c>
      <c r="C254" s="26" t="s">
        <v>338</v>
      </c>
      <c r="D254" s="8" t="s">
        <v>339</v>
      </c>
      <c r="E254" s="27">
        <f>E255</f>
        <v>53199.7</v>
      </c>
      <c r="F254" s="27">
        <f t="shared" ref="F254:G254" si="82">F255</f>
        <v>53199.7</v>
      </c>
      <c r="G254" s="27">
        <f t="shared" si="82"/>
        <v>31843.601999999999</v>
      </c>
      <c r="H254" s="27">
        <f t="shared" si="65"/>
        <v>21356.097999999998</v>
      </c>
    </row>
    <row r="255" spans="1:8" ht="135" outlineLevel="4" x14ac:dyDescent="0.25">
      <c r="A255" s="25">
        <f t="shared" si="72"/>
        <v>243</v>
      </c>
      <c r="B255" s="26" t="s">
        <v>138</v>
      </c>
      <c r="C255" s="26" t="s">
        <v>340</v>
      </c>
      <c r="D255" s="8" t="s">
        <v>341</v>
      </c>
      <c r="E255" s="27">
        <v>53199.7</v>
      </c>
      <c r="F255" s="27">
        <v>53199.7</v>
      </c>
      <c r="G255" s="27">
        <v>31843.601999999999</v>
      </c>
      <c r="H255" s="27">
        <f t="shared" si="65"/>
        <v>21356.097999999998</v>
      </c>
    </row>
    <row r="256" spans="1:8" ht="30" outlineLevel="4" x14ac:dyDescent="0.25">
      <c r="A256" s="25">
        <f t="shared" si="72"/>
        <v>244</v>
      </c>
      <c r="B256" s="26" t="s">
        <v>138</v>
      </c>
      <c r="C256" s="26" t="s">
        <v>342</v>
      </c>
      <c r="D256" s="8" t="s">
        <v>343</v>
      </c>
      <c r="E256" s="27">
        <f>E257</f>
        <v>149.26</v>
      </c>
      <c r="F256" s="27">
        <f t="shared" ref="F256:G256" si="83">F257</f>
        <v>149.26</v>
      </c>
      <c r="G256" s="27">
        <f t="shared" si="83"/>
        <v>149.26</v>
      </c>
      <c r="H256" s="27">
        <f t="shared" si="65"/>
        <v>0</v>
      </c>
    </row>
    <row r="257" spans="1:8" ht="30" outlineLevel="4" x14ac:dyDescent="0.25">
      <c r="A257" s="25">
        <f t="shared" si="72"/>
        <v>245</v>
      </c>
      <c r="B257" s="26" t="s">
        <v>138</v>
      </c>
      <c r="C257" s="26" t="s">
        <v>345</v>
      </c>
      <c r="D257" s="8" t="s">
        <v>344</v>
      </c>
      <c r="E257" s="27">
        <v>149.26</v>
      </c>
      <c r="F257" s="27">
        <v>149.26</v>
      </c>
      <c r="G257" s="27">
        <v>149.26</v>
      </c>
      <c r="H257" s="27">
        <f t="shared" si="65"/>
        <v>0</v>
      </c>
    </row>
    <row r="258" spans="1:8" ht="30" outlineLevel="4" x14ac:dyDescent="0.25">
      <c r="A258" s="25">
        <f t="shared" si="72"/>
        <v>246</v>
      </c>
      <c r="B258" s="26" t="s">
        <v>138</v>
      </c>
      <c r="C258" s="26" t="s">
        <v>328</v>
      </c>
      <c r="D258" s="8" t="s">
        <v>301</v>
      </c>
      <c r="E258" s="27">
        <f>E259</f>
        <v>71273.856180000002</v>
      </c>
      <c r="F258" s="27">
        <f t="shared" ref="F258:G258" si="84">F259</f>
        <v>64777.956180000001</v>
      </c>
      <c r="G258" s="27">
        <f t="shared" si="84"/>
        <v>44685.11</v>
      </c>
      <c r="H258" s="27">
        <f t="shared" si="65"/>
        <v>20092.84618</v>
      </c>
    </row>
    <row r="259" spans="1:8" ht="30" outlineLevel="4" x14ac:dyDescent="0.25">
      <c r="A259" s="25">
        <f t="shared" si="72"/>
        <v>247</v>
      </c>
      <c r="B259" s="26" t="s">
        <v>138</v>
      </c>
      <c r="C259" s="26" t="s">
        <v>302</v>
      </c>
      <c r="D259" s="8" t="s">
        <v>303</v>
      </c>
      <c r="E259" s="27">
        <f>SUM(E260:E272)</f>
        <v>71273.856180000002</v>
      </c>
      <c r="F259" s="27">
        <f t="shared" ref="F259:G259" si="85">SUM(F260:F272)</f>
        <v>64777.956180000001</v>
      </c>
      <c r="G259" s="27">
        <f t="shared" si="85"/>
        <v>44685.11</v>
      </c>
      <c r="H259" s="27">
        <f t="shared" ref="H259:H286" si="86">F259-G259</f>
        <v>20092.84618</v>
      </c>
    </row>
    <row r="260" spans="1:8" ht="132.75" customHeight="1" outlineLevel="4" x14ac:dyDescent="0.25">
      <c r="A260" s="25">
        <f t="shared" si="72"/>
        <v>248</v>
      </c>
      <c r="B260" s="29">
        <v>990</v>
      </c>
      <c r="C260" s="25" t="s">
        <v>366</v>
      </c>
      <c r="D260" s="8" t="s">
        <v>367</v>
      </c>
      <c r="E260" s="27">
        <v>4029.6</v>
      </c>
      <c r="F260" s="27">
        <v>4029.6</v>
      </c>
      <c r="G260" s="27">
        <v>1792.2</v>
      </c>
      <c r="H260" s="27">
        <f t="shared" si="86"/>
        <v>2237.3999999999996</v>
      </c>
    </row>
    <row r="261" spans="1:8" ht="60" outlineLevel="4" x14ac:dyDescent="0.25">
      <c r="A261" s="25">
        <f t="shared" si="72"/>
        <v>249</v>
      </c>
      <c r="B261" s="29">
        <v>990</v>
      </c>
      <c r="C261" s="25" t="s">
        <v>364</v>
      </c>
      <c r="D261" s="8" t="s">
        <v>365</v>
      </c>
      <c r="E261" s="27">
        <v>562.4</v>
      </c>
      <c r="F261" s="27">
        <v>562.4</v>
      </c>
      <c r="G261" s="27">
        <v>0</v>
      </c>
      <c r="H261" s="27">
        <f t="shared" si="86"/>
        <v>562.4</v>
      </c>
    </row>
    <row r="262" spans="1:8" ht="60" outlineLevel="4" x14ac:dyDescent="0.25">
      <c r="A262" s="25">
        <f t="shared" si="72"/>
        <v>250</v>
      </c>
      <c r="B262" s="29">
        <v>990</v>
      </c>
      <c r="C262" s="25" t="s">
        <v>346</v>
      </c>
      <c r="D262" s="10" t="s">
        <v>347</v>
      </c>
      <c r="E262" s="27">
        <v>856.90017999999998</v>
      </c>
      <c r="F262" s="27">
        <v>856.90017999999998</v>
      </c>
      <c r="G262" s="27">
        <v>0</v>
      </c>
      <c r="H262" s="27">
        <f t="shared" si="86"/>
        <v>856.90017999999998</v>
      </c>
    </row>
    <row r="263" spans="1:8" ht="45" outlineLevel="4" x14ac:dyDescent="0.25">
      <c r="A263" s="25">
        <f t="shared" si="72"/>
        <v>251</v>
      </c>
      <c r="B263" s="29">
        <v>990</v>
      </c>
      <c r="C263" s="25" t="s">
        <v>348</v>
      </c>
      <c r="D263" s="10" t="s">
        <v>350</v>
      </c>
      <c r="E263" s="27">
        <v>6016.6</v>
      </c>
      <c r="F263" s="27">
        <v>6016.6</v>
      </c>
      <c r="G263" s="27">
        <v>6016.6</v>
      </c>
      <c r="H263" s="27">
        <f t="shared" si="86"/>
        <v>0</v>
      </c>
    </row>
    <row r="264" spans="1:8" ht="45" outlineLevel="4" x14ac:dyDescent="0.25">
      <c r="A264" s="25">
        <f t="shared" si="72"/>
        <v>252</v>
      </c>
      <c r="B264" s="29">
        <v>990</v>
      </c>
      <c r="C264" s="25" t="s">
        <v>362</v>
      </c>
      <c r="D264" s="10" t="s">
        <v>363</v>
      </c>
      <c r="E264" s="27">
        <v>508.3</v>
      </c>
      <c r="F264" s="27">
        <v>508.3</v>
      </c>
      <c r="G264" s="27">
        <v>0</v>
      </c>
      <c r="H264" s="27">
        <f t="shared" si="86"/>
        <v>508.3</v>
      </c>
    </row>
    <row r="265" spans="1:8" ht="105" outlineLevel="4" x14ac:dyDescent="0.25">
      <c r="A265" s="25">
        <f t="shared" si="72"/>
        <v>253</v>
      </c>
      <c r="B265" s="29">
        <v>990</v>
      </c>
      <c r="C265" s="25" t="s">
        <v>372</v>
      </c>
      <c r="D265" s="10" t="s">
        <v>373</v>
      </c>
      <c r="E265" s="27">
        <v>75.066000000000003</v>
      </c>
      <c r="F265" s="27">
        <v>75.066000000000003</v>
      </c>
      <c r="G265" s="27">
        <v>49</v>
      </c>
      <c r="H265" s="27">
        <f t="shared" si="86"/>
        <v>26.066000000000003</v>
      </c>
    </row>
    <row r="266" spans="1:8" ht="65.25" customHeight="1" outlineLevel="4" x14ac:dyDescent="0.25">
      <c r="A266" s="25">
        <f t="shared" si="72"/>
        <v>254</v>
      </c>
      <c r="B266" s="29">
        <v>990</v>
      </c>
      <c r="C266" s="25" t="s">
        <v>422</v>
      </c>
      <c r="D266" s="10" t="s">
        <v>423</v>
      </c>
      <c r="E266" s="27">
        <v>7927.69</v>
      </c>
      <c r="F266" s="27">
        <v>7927.69</v>
      </c>
      <c r="G266" s="27">
        <v>0</v>
      </c>
      <c r="H266" s="27">
        <f t="shared" si="86"/>
        <v>7927.69</v>
      </c>
    </row>
    <row r="267" spans="1:8" ht="66" customHeight="1" outlineLevel="4" x14ac:dyDescent="0.25">
      <c r="A267" s="25">
        <f t="shared" si="72"/>
        <v>255</v>
      </c>
      <c r="B267" s="29">
        <v>990</v>
      </c>
      <c r="C267" s="25" t="s">
        <v>349</v>
      </c>
      <c r="D267" s="10" t="s">
        <v>351</v>
      </c>
      <c r="E267" s="27">
        <v>35783</v>
      </c>
      <c r="F267" s="27">
        <v>29287.1</v>
      </c>
      <c r="G267" s="27">
        <v>29287.1</v>
      </c>
      <c r="H267" s="27">
        <f t="shared" si="86"/>
        <v>0</v>
      </c>
    </row>
    <row r="268" spans="1:8" ht="75" outlineLevel="4" x14ac:dyDescent="0.25">
      <c r="A268" s="25">
        <f t="shared" si="72"/>
        <v>256</v>
      </c>
      <c r="B268" s="29">
        <v>990</v>
      </c>
      <c r="C268" s="25" t="s">
        <v>368</v>
      </c>
      <c r="D268" s="10" t="s">
        <v>369</v>
      </c>
      <c r="E268" s="27">
        <v>1649.8</v>
      </c>
      <c r="F268" s="27">
        <v>1649.8</v>
      </c>
      <c r="G268" s="27">
        <v>0</v>
      </c>
      <c r="H268" s="27">
        <f t="shared" si="86"/>
        <v>1649.8</v>
      </c>
    </row>
    <row r="269" spans="1:8" ht="60" outlineLevel="4" x14ac:dyDescent="0.25">
      <c r="A269" s="25">
        <f t="shared" si="72"/>
        <v>257</v>
      </c>
      <c r="B269" s="29">
        <v>990</v>
      </c>
      <c r="C269" s="25" t="s">
        <v>515</v>
      </c>
      <c r="D269" s="10" t="s">
        <v>516</v>
      </c>
      <c r="E269" s="27">
        <v>700</v>
      </c>
      <c r="F269" s="27">
        <v>700</v>
      </c>
      <c r="G269" s="27">
        <v>700</v>
      </c>
      <c r="H269" s="27">
        <f t="shared" si="86"/>
        <v>0</v>
      </c>
    </row>
    <row r="270" spans="1:8" ht="45" outlineLevel="4" x14ac:dyDescent="0.25">
      <c r="A270" s="25">
        <f t="shared" si="72"/>
        <v>258</v>
      </c>
      <c r="B270" s="29">
        <v>990</v>
      </c>
      <c r="C270" s="25" t="s">
        <v>424</v>
      </c>
      <c r="D270" s="10" t="s">
        <v>425</v>
      </c>
      <c r="E270" s="27">
        <v>6565</v>
      </c>
      <c r="F270" s="27">
        <v>6565</v>
      </c>
      <c r="G270" s="27">
        <v>6565</v>
      </c>
      <c r="H270" s="27">
        <f t="shared" si="86"/>
        <v>0</v>
      </c>
    </row>
    <row r="271" spans="1:8" ht="75" outlineLevel="4" x14ac:dyDescent="0.25">
      <c r="A271" s="25">
        <f t="shared" si="72"/>
        <v>259</v>
      </c>
      <c r="B271" s="29">
        <v>990</v>
      </c>
      <c r="C271" s="25" t="s">
        <v>426</v>
      </c>
      <c r="D271" s="10" t="s">
        <v>427</v>
      </c>
      <c r="E271" s="27">
        <v>1600</v>
      </c>
      <c r="F271" s="27">
        <v>1600</v>
      </c>
      <c r="G271" s="27">
        <v>275.20999999999998</v>
      </c>
      <c r="H271" s="27">
        <f t="shared" si="86"/>
        <v>1324.79</v>
      </c>
    </row>
    <row r="272" spans="1:8" ht="45" outlineLevel="4" x14ac:dyDescent="0.25">
      <c r="A272" s="25">
        <f t="shared" si="72"/>
        <v>260</v>
      </c>
      <c r="B272" s="29">
        <v>990</v>
      </c>
      <c r="C272" s="25" t="s">
        <v>304</v>
      </c>
      <c r="D272" s="10" t="s">
        <v>305</v>
      </c>
      <c r="E272" s="27">
        <v>4999.5</v>
      </c>
      <c r="F272" s="27">
        <v>4999.5</v>
      </c>
      <c r="G272" s="27">
        <v>0</v>
      </c>
      <c r="H272" s="27">
        <f t="shared" si="86"/>
        <v>4999.5</v>
      </c>
    </row>
    <row r="273" spans="1:8" ht="30" outlineLevel="7" x14ac:dyDescent="0.25">
      <c r="A273" s="25">
        <f t="shared" ref="A273:A285" si="87">A272+1</f>
        <v>261</v>
      </c>
      <c r="B273" s="26" t="s">
        <v>3</v>
      </c>
      <c r="C273" s="26" t="s">
        <v>207</v>
      </c>
      <c r="D273" s="8" t="s">
        <v>208</v>
      </c>
      <c r="E273" s="27">
        <f>E274</f>
        <v>223</v>
      </c>
      <c r="F273" s="27">
        <f t="shared" ref="F273:G274" si="88">F274</f>
        <v>223</v>
      </c>
      <c r="G273" s="27">
        <f t="shared" si="88"/>
        <v>45.2</v>
      </c>
      <c r="H273" s="27">
        <f t="shared" si="86"/>
        <v>177.8</v>
      </c>
    </row>
    <row r="274" spans="1:8" ht="45" outlineLevel="7" x14ac:dyDescent="0.25">
      <c r="A274" s="25">
        <f t="shared" si="87"/>
        <v>262</v>
      </c>
      <c r="B274" s="26" t="s">
        <v>3</v>
      </c>
      <c r="C274" s="26" t="s">
        <v>326</v>
      </c>
      <c r="D274" s="8" t="s">
        <v>325</v>
      </c>
      <c r="E274" s="27">
        <f>E275</f>
        <v>223</v>
      </c>
      <c r="F274" s="27">
        <f t="shared" si="88"/>
        <v>223</v>
      </c>
      <c r="G274" s="27">
        <f t="shared" si="88"/>
        <v>45.2</v>
      </c>
      <c r="H274" s="27">
        <f t="shared" si="86"/>
        <v>177.8</v>
      </c>
    </row>
    <row r="275" spans="1:8" ht="45" outlineLevel="7" x14ac:dyDescent="0.25">
      <c r="A275" s="25">
        <f t="shared" si="87"/>
        <v>263</v>
      </c>
      <c r="B275" s="30" t="s">
        <v>98</v>
      </c>
      <c r="C275" s="30" t="s">
        <v>210</v>
      </c>
      <c r="D275" s="11" t="s">
        <v>209</v>
      </c>
      <c r="E275" s="27">
        <v>223</v>
      </c>
      <c r="F275" s="27">
        <v>223</v>
      </c>
      <c r="G275" s="27">
        <v>45.2</v>
      </c>
      <c r="H275" s="27">
        <f t="shared" si="86"/>
        <v>177.8</v>
      </c>
    </row>
    <row r="276" spans="1:8" ht="105" outlineLevel="7" x14ac:dyDescent="0.25">
      <c r="A276" s="25">
        <f t="shared" si="87"/>
        <v>264</v>
      </c>
      <c r="B276" s="30" t="s">
        <v>3</v>
      </c>
      <c r="C276" s="30" t="s">
        <v>535</v>
      </c>
      <c r="D276" s="11" t="s">
        <v>533</v>
      </c>
      <c r="E276" s="27">
        <f>E277</f>
        <v>0</v>
      </c>
      <c r="F276" s="27">
        <f t="shared" ref="F276:G276" si="89">F277</f>
        <v>0</v>
      </c>
      <c r="G276" s="27">
        <f t="shared" si="89"/>
        <v>-4</v>
      </c>
      <c r="H276" s="27">
        <f t="shared" si="86"/>
        <v>4</v>
      </c>
    </row>
    <row r="277" spans="1:8" ht="105" outlineLevel="7" x14ac:dyDescent="0.25">
      <c r="A277" s="25">
        <f t="shared" si="87"/>
        <v>265</v>
      </c>
      <c r="B277" s="30" t="s">
        <v>138</v>
      </c>
      <c r="C277" s="30" t="s">
        <v>536</v>
      </c>
      <c r="D277" s="11" t="s">
        <v>534</v>
      </c>
      <c r="E277" s="27">
        <v>0</v>
      </c>
      <c r="F277" s="27">
        <v>0</v>
      </c>
      <c r="G277" s="27">
        <v>-4</v>
      </c>
      <c r="H277" s="27">
        <f t="shared" si="86"/>
        <v>4</v>
      </c>
    </row>
    <row r="278" spans="1:8" ht="75" outlineLevel="7" x14ac:dyDescent="0.25">
      <c r="A278" s="25">
        <f t="shared" si="87"/>
        <v>266</v>
      </c>
      <c r="B278" s="30" t="s">
        <v>3</v>
      </c>
      <c r="C278" s="30" t="s">
        <v>433</v>
      </c>
      <c r="D278" s="11" t="s">
        <v>428</v>
      </c>
      <c r="E278" s="27">
        <f>E279</f>
        <v>0</v>
      </c>
      <c r="F278" s="27">
        <f t="shared" ref="F278:G281" si="90">F279</f>
        <v>0</v>
      </c>
      <c r="G278" s="27">
        <f t="shared" si="90"/>
        <v>16.606999999999999</v>
      </c>
      <c r="H278" s="27">
        <f t="shared" si="86"/>
        <v>-16.606999999999999</v>
      </c>
    </row>
    <row r="279" spans="1:8" ht="90" outlineLevel="7" x14ac:dyDescent="0.25">
      <c r="A279" s="25">
        <f t="shared" si="87"/>
        <v>267</v>
      </c>
      <c r="B279" s="30" t="s">
        <v>3</v>
      </c>
      <c r="C279" s="30" t="s">
        <v>434</v>
      </c>
      <c r="D279" s="11" t="s">
        <v>429</v>
      </c>
      <c r="E279" s="27">
        <f>E280</f>
        <v>0</v>
      </c>
      <c r="F279" s="27">
        <f t="shared" si="90"/>
        <v>0</v>
      </c>
      <c r="G279" s="27">
        <f t="shared" si="90"/>
        <v>16.606999999999999</v>
      </c>
      <c r="H279" s="27">
        <f t="shared" si="86"/>
        <v>-16.606999999999999</v>
      </c>
    </row>
    <row r="280" spans="1:8" ht="90" outlineLevel="7" x14ac:dyDescent="0.25">
      <c r="A280" s="25">
        <f t="shared" si="87"/>
        <v>268</v>
      </c>
      <c r="B280" s="30" t="s">
        <v>3</v>
      </c>
      <c r="C280" s="30" t="s">
        <v>435</v>
      </c>
      <c r="D280" s="11" t="s">
        <v>430</v>
      </c>
      <c r="E280" s="27">
        <f>E281</f>
        <v>0</v>
      </c>
      <c r="F280" s="27">
        <f t="shared" si="90"/>
        <v>0</v>
      </c>
      <c r="G280" s="27">
        <f t="shared" si="90"/>
        <v>16.606999999999999</v>
      </c>
      <c r="H280" s="27">
        <f t="shared" si="86"/>
        <v>-16.606999999999999</v>
      </c>
    </row>
    <row r="281" spans="1:8" ht="60" outlineLevel="7" x14ac:dyDescent="0.25">
      <c r="A281" s="25">
        <f t="shared" si="87"/>
        <v>269</v>
      </c>
      <c r="B281" s="30" t="s">
        <v>3</v>
      </c>
      <c r="C281" s="30" t="s">
        <v>436</v>
      </c>
      <c r="D281" s="11" t="s">
        <v>431</v>
      </c>
      <c r="E281" s="27">
        <f>E282</f>
        <v>0</v>
      </c>
      <c r="F281" s="27">
        <f t="shared" si="90"/>
        <v>0</v>
      </c>
      <c r="G281" s="27">
        <f t="shared" si="90"/>
        <v>16.606999999999999</v>
      </c>
      <c r="H281" s="27">
        <f t="shared" si="86"/>
        <v>-16.606999999999999</v>
      </c>
    </row>
    <row r="282" spans="1:8" ht="75" outlineLevel="7" x14ac:dyDescent="0.25">
      <c r="A282" s="25">
        <f t="shared" si="87"/>
        <v>270</v>
      </c>
      <c r="B282" s="30" t="s">
        <v>98</v>
      </c>
      <c r="C282" s="30" t="s">
        <v>437</v>
      </c>
      <c r="D282" s="11" t="s">
        <v>432</v>
      </c>
      <c r="E282" s="27">
        <v>0</v>
      </c>
      <c r="F282" s="27">
        <v>0</v>
      </c>
      <c r="G282" s="27">
        <v>16.606999999999999</v>
      </c>
      <c r="H282" s="27">
        <f t="shared" si="86"/>
        <v>-16.606999999999999</v>
      </c>
    </row>
    <row r="283" spans="1:8" ht="45" outlineLevel="7" x14ac:dyDescent="0.25">
      <c r="A283" s="25">
        <f t="shared" si="87"/>
        <v>271</v>
      </c>
      <c r="B283" s="30" t="s">
        <v>3</v>
      </c>
      <c r="C283" s="30" t="s">
        <v>378</v>
      </c>
      <c r="D283" s="11" t="s">
        <v>379</v>
      </c>
      <c r="E283" s="27">
        <f>E284</f>
        <v>-7241.7435999999998</v>
      </c>
      <c r="F283" s="27">
        <f t="shared" ref="F283:G284" si="91">F284</f>
        <v>-7241.7435999999998</v>
      </c>
      <c r="G283" s="27">
        <f t="shared" si="91"/>
        <v>-7486.7370000000001</v>
      </c>
      <c r="H283" s="27">
        <f t="shared" si="86"/>
        <v>244.99340000000029</v>
      </c>
    </row>
    <row r="284" spans="1:8" ht="60" outlineLevel="7" x14ac:dyDescent="0.25">
      <c r="A284" s="25">
        <f t="shared" si="87"/>
        <v>272</v>
      </c>
      <c r="B284" s="30" t="s">
        <v>3</v>
      </c>
      <c r="C284" s="30" t="s">
        <v>380</v>
      </c>
      <c r="D284" s="11" t="s">
        <v>381</v>
      </c>
      <c r="E284" s="27">
        <f>E285</f>
        <v>-7241.7435999999998</v>
      </c>
      <c r="F284" s="27">
        <f t="shared" si="91"/>
        <v>-7241.7435999999998</v>
      </c>
      <c r="G284" s="27">
        <f t="shared" si="91"/>
        <v>-7486.7370000000001</v>
      </c>
      <c r="H284" s="27">
        <f t="shared" si="86"/>
        <v>244.99340000000029</v>
      </c>
    </row>
    <row r="285" spans="1:8" ht="60" outlineLevel="7" x14ac:dyDescent="0.25">
      <c r="A285" s="25">
        <f t="shared" si="87"/>
        <v>273</v>
      </c>
      <c r="B285" s="30" t="s">
        <v>138</v>
      </c>
      <c r="C285" s="30" t="s">
        <v>376</v>
      </c>
      <c r="D285" s="11" t="s">
        <v>377</v>
      </c>
      <c r="E285" s="27">
        <f>-4597.9164-2643.8272</f>
        <v>-7241.7435999999998</v>
      </c>
      <c r="F285" s="27">
        <f>-4597.9164-2643.8272</f>
        <v>-7241.7435999999998</v>
      </c>
      <c r="G285" s="27">
        <v>-7486.7370000000001</v>
      </c>
      <c r="H285" s="27">
        <f t="shared" si="86"/>
        <v>244.99340000000029</v>
      </c>
    </row>
    <row r="286" spans="1:8" x14ac:dyDescent="0.25">
      <c r="A286" s="40" t="s">
        <v>82</v>
      </c>
      <c r="B286" s="41"/>
      <c r="C286" s="41"/>
      <c r="D286" s="41"/>
      <c r="E286" s="31">
        <f>E13+E169</f>
        <v>2825280.0943299998</v>
      </c>
      <c r="F286" s="31">
        <f>F13+F169</f>
        <v>2818784.1943299999</v>
      </c>
      <c r="G286" s="31">
        <f>G13+G169</f>
        <v>1461497.1727600002</v>
      </c>
      <c r="H286" s="27">
        <f t="shared" si="86"/>
        <v>1357287.0215699996</v>
      </c>
    </row>
    <row r="287" spans="1:8" ht="18.75" customHeight="1" x14ac:dyDescent="0.25">
      <c r="D287" s="34"/>
    </row>
  </sheetData>
  <mergeCells count="8">
    <mergeCell ref="I4:O4"/>
    <mergeCell ref="A9:H9"/>
    <mergeCell ref="E3:H3"/>
    <mergeCell ref="E2:H2"/>
    <mergeCell ref="E1:H1"/>
    <mergeCell ref="A286:D286"/>
    <mergeCell ref="A4:H4"/>
    <mergeCell ref="A5:H5"/>
  </mergeCells>
  <pageMargins left="0.7" right="0.7" top="0.75" bottom="0.75" header="0.3" footer="0.3"/>
  <pageSetup paperSize="9" scale="4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доходы</vt:lpstr>
      <vt:lpstr>доходы!APPT</vt:lpstr>
      <vt:lpstr>доходы!FIO</vt:lpstr>
      <vt:lpstr>доходы!SIGN</vt:lpstr>
      <vt:lpstr>доходы!Область_печати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kom28</dc:creator>
  <dc:description>POI HSSF rep:2.56.0.266</dc:description>
  <cp:lastModifiedBy>Чуева Татьяна Александровна</cp:lastModifiedBy>
  <cp:lastPrinted>2026-04-10T01:51:49Z</cp:lastPrinted>
  <dcterms:created xsi:type="dcterms:W3CDTF">2025-01-01T04:43:14Z</dcterms:created>
  <dcterms:modified xsi:type="dcterms:W3CDTF">2026-07-24T01:50:46Z</dcterms:modified>
</cp:coreProperties>
</file>