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udget5\Desktop\отчетность\ОТЧЕТ ОБ ИСПОЛНЕНИИ\отчет 2026\отчет на 01.04.2026\сайт\промежут.отч\ежекв.отч\"/>
    </mc:Choice>
  </mc:AlternateContent>
  <bookViews>
    <workbookView xWindow="360" yWindow="270" windowWidth="14940" windowHeight="9150"/>
  </bookViews>
  <sheets>
    <sheet name="доходы" sheetId="1" r:id="rId1"/>
  </sheets>
  <definedNames>
    <definedName name="APPT" localSheetId="0">доходы!$B$19</definedName>
    <definedName name="FIO" localSheetId="0">доходы!$E$19</definedName>
    <definedName name="LAST_CELL" localSheetId="0">доходы!#REF!</definedName>
    <definedName name="SIGN" localSheetId="0">доходы!$B$19:$G$19</definedName>
    <definedName name="_xlnm.Print_Area" localSheetId="0">доходы!$A$1:$H$244</definedName>
  </definedNames>
  <calcPr calcId="152511"/>
</workbook>
</file>

<file path=xl/calcChain.xml><?xml version="1.0" encoding="utf-8"?>
<calcChain xmlns="http://schemas.openxmlformats.org/spreadsheetml/2006/main">
  <c r="A15" i="1" l="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F141" i="1" l="1"/>
  <c r="E141" i="1"/>
  <c r="F151" i="1"/>
  <c r="E151" i="1"/>
  <c r="F241" i="1"/>
  <c r="G241" i="1"/>
  <c r="E241" i="1"/>
  <c r="H243" i="1"/>
  <c r="H239" i="1"/>
  <c r="F238" i="1"/>
  <c r="F237" i="1" s="1"/>
  <c r="F236" i="1" s="1"/>
  <c r="F235" i="1" s="1"/>
  <c r="H235" i="1" s="1"/>
  <c r="G238" i="1"/>
  <c r="G237" i="1" s="1"/>
  <c r="G236" i="1" s="1"/>
  <c r="G235" i="1" s="1"/>
  <c r="E238" i="1"/>
  <c r="E237" i="1" s="1"/>
  <c r="E236" i="1" s="1"/>
  <c r="E235" i="1" s="1"/>
  <c r="H230" i="1"/>
  <c r="H229" i="1"/>
  <c r="H226" i="1"/>
  <c r="H176" i="1"/>
  <c r="H169" i="1"/>
  <c r="H167" i="1"/>
  <c r="F111" i="1"/>
  <c r="G111" i="1"/>
  <c r="E111" i="1"/>
  <c r="F139" i="1"/>
  <c r="H139" i="1" s="1"/>
  <c r="G139" i="1"/>
  <c r="E139" i="1"/>
  <c r="H133" i="1"/>
  <c r="H135" i="1"/>
  <c r="H138" i="1"/>
  <c r="H140" i="1"/>
  <c r="F137" i="1"/>
  <c r="F136" i="1" s="1"/>
  <c r="G137" i="1"/>
  <c r="G136" i="1" s="1"/>
  <c r="E137" i="1"/>
  <c r="F134" i="1"/>
  <c r="G134" i="1"/>
  <c r="E134" i="1"/>
  <c r="G130" i="1"/>
  <c r="H112" i="1"/>
  <c r="H64" i="1"/>
  <c r="F63" i="1"/>
  <c r="G63" i="1"/>
  <c r="E63" i="1"/>
  <c r="H27" i="1"/>
  <c r="H134" i="1" l="1"/>
  <c r="H238" i="1"/>
  <c r="H136" i="1"/>
  <c r="H137" i="1"/>
  <c r="H237" i="1"/>
  <c r="H236" i="1"/>
  <c r="H63" i="1"/>
  <c r="F233" i="1"/>
  <c r="G233" i="1"/>
  <c r="G201" i="1"/>
  <c r="F94" i="1"/>
  <c r="H94" i="1" s="1"/>
  <c r="F90" i="1"/>
  <c r="F16" i="1"/>
  <c r="H17" i="1"/>
  <c r="H19" i="1"/>
  <c r="H20" i="1"/>
  <c r="H21" i="1"/>
  <c r="H22" i="1"/>
  <c r="H23" i="1"/>
  <c r="H24" i="1"/>
  <c r="H25" i="1"/>
  <c r="H26" i="1"/>
  <c r="H28" i="1"/>
  <c r="H29" i="1"/>
  <c r="H33" i="1"/>
  <c r="H35" i="1"/>
  <c r="H37" i="1"/>
  <c r="H39" i="1"/>
  <c r="H43" i="1"/>
  <c r="H45" i="1"/>
  <c r="H47" i="1"/>
  <c r="H49" i="1"/>
  <c r="H51" i="1"/>
  <c r="H54" i="1"/>
  <c r="H57" i="1"/>
  <c r="H59" i="1"/>
  <c r="H62" i="1"/>
  <c r="H68" i="1"/>
  <c r="H70" i="1"/>
  <c r="H73" i="1"/>
  <c r="H74" i="1"/>
  <c r="H75" i="1"/>
  <c r="H77" i="1"/>
  <c r="H80" i="1"/>
  <c r="H84" i="1"/>
  <c r="H85" i="1"/>
  <c r="H88" i="1"/>
  <c r="H90" i="1"/>
  <c r="H99" i="1"/>
  <c r="H100" i="1"/>
  <c r="H103" i="1"/>
  <c r="H104" i="1"/>
  <c r="H106" i="1"/>
  <c r="H108" i="1"/>
  <c r="H110" i="1"/>
  <c r="H113" i="1"/>
  <c r="H115" i="1"/>
  <c r="H118" i="1"/>
  <c r="H119" i="1"/>
  <c r="H120" i="1"/>
  <c r="H123" i="1"/>
  <c r="H124" i="1"/>
  <c r="H125" i="1"/>
  <c r="H127" i="1"/>
  <c r="H131" i="1"/>
  <c r="H132" i="1"/>
  <c r="H145" i="1"/>
  <c r="H147" i="1"/>
  <c r="H149" i="1"/>
  <c r="H150" i="1"/>
  <c r="H153" i="1"/>
  <c r="H155" i="1"/>
  <c r="H157" i="1"/>
  <c r="H160" i="1"/>
  <c r="H161" i="1"/>
  <c r="H163" i="1"/>
  <c r="H166" i="1"/>
  <c r="H168" i="1"/>
  <c r="H170" i="1"/>
  <c r="H171" i="1"/>
  <c r="H172" i="1"/>
  <c r="H173" i="1"/>
  <c r="H174" i="1"/>
  <c r="H175" i="1"/>
  <c r="H177" i="1"/>
  <c r="H178" i="1"/>
  <c r="H179" i="1"/>
  <c r="H183" i="1"/>
  <c r="H184" i="1"/>
  <c r="H185" i="1"/>
  <c r="H186" i="1"/>
  <c r="H187" i="1"/>
  <c r="H188" i="1"/>
  <c r="H189" i="1"/>
  <c r="H190" i="1"/>
  <c r="H191" i="1"/>
  <c r="H192" i="1"/>
  <c r="H193" i="1"/>
  <c r="H194" i="1"/>
  <c r="H195" i="1"/>
  <c r="H196" i="1"/>
  <c r="H197" i="1"/>
  <c r="H198" i="1"/>
  <c r="H199" i="1"/>
  <c r="H200" i="1"/>
  <c r="H202" i="1"/>
  <c r="H204" i="1"/>
  <c r="H206" i="1"/>
  <c r="H208" i="1"/>
  <c r="H211" i="1"/>
  <c r="H213" i="1"/>
  <c r="H215" i="1"/>
  <c r="H217" i="1"/>
  <c r="H220" i="1"/>
  <c r="H221" i="1"/>
  <c r="H222" i="1"/>
  <c r="H223" i="1"/>
  <c r="H224" i="1"/>
  <c r="H225" i="1"/>
  <c r="H227" i="1"/>
  <c r="H228" i="1"/>
  <c r="H231" i="1"/>
  <c r="H234" i="1"/>
  <c r="H242" i="1"/>
  <c r="E90" i="1"/>
  <c r="H233" i="1" l="1"/>
  <c r="F72" i="1"/>
  <c r="G72" i="1"/>
  <c r="H72" i="1" l="1"/>
  <c r="F87" i="1"/>
  <c r="G87" i="1"/>
  <c r="H87" i="1" s="1"/>
  <c r="E87" i="1"/>
  <c r="F83" i="1"/>
  <c r="G83" i="1"/>
  <c r="H83" i="1" s="1"/>
  <c r="E83" i="1"/>
  <c r="E72" i="1"/>
  <c r="E71" i="1" s="1"/>
  <c r="E89" i="1"/>
  <c r="E86" i="1" l="1"/>
  <c r="E240" i="1"/>
  <c r="G240" i="1"/>
  <c r="F240" i="1" l="1"/>
  <c r="H240" i="1" s="1"/>
  <c r="H241" i="1"/>
  <c r="E94" i="1"/>
  <c r="E165" i="1"/>
  <c r="E164" i="1" s="1"/>
  <c r="E219" i="1"/>
  <c r="E218" i="1" s="1"/>
  <c r="F219" i="1" l="1"/>
  <c r="G219" i="1"/>
  <c r="H219" i="1" l="1"/>
  <c r="G156" i="1"/>
  <c r="F156" i="1"/>
  <c r="E156" i="1"/>
  <c r="H156" i="1" l="1"/>
  <c r="G79" i="1"/>
  <c r="G78" i="1" s="1"/>
  <c r="F79" i="1"/>
  <c r="E79" i="1"/>
  <c r="E78" i="1" s="1"/>
  <c r="F78" i="1" l="1"/>
  <c r="H78" i="1" s="1"/>
  <c r="H79" i="1"/>
  <c r="E216" i="1"/>
  <c r="F214" i="1"/>
  <c r="G214" i="1"/>
  <c r="E214" i="1"/>
  <c r="F212" i="1"/>
  <c r="G212" i="1"/>
  <c r="H212" i="1" s="1"/>
  <c r="E212" i="1"/>
  <c r="F210" i="1"/>
  <c r="G210" i="1"/>
  <c r="H210" i="1" s="1"/>
  <c r="E210" i="1"/>
  <c r="E233" i="1"/>
  <c r="F216" i="1"/>
  <c r="G216" i="1"/>
  <c r="H216" i="1" l="1"/>
  <c r="H214" i="1"/>
  <c r="F159" i="1"/>
  <c r="F158" i="1" s="1"/>
  <c r="G159" i="1"/>
  <c r="G158" i="1" s="1"/>
  <c r="E159" i="1"/>
  <c r="H158" i="1" l="1"/>
  <c r="H159" i="1"/>
  <c r="E158" i="1"/>
  <c r="F71" i="1" l="1"/>
  <c r="G71" i="1"/>
  <c r="H71" i="1" l="1"/>
  <c r="G218" i="1"/>
  <c r="F218" i="1"/>
  <c r="F209" i="1" s="1"/>
  <c r="F182" i="1"/>
  <c r="G182" i="1"/>
  <c r="E182" i="1"/>
  <c r="F165" i="1"/>
  <c r="G165" i="1"/>
  <c r="G154" i="1"/>
  <c r="F154" i="1"/>
  <c r="H154" i="1" s="1"/>
  <c r="E154" i="1"/>
  <c r="E148" i="1"/>
  <c r="G148" i="1"/>
  <c r="F148" i="1"/>
  <c r="G209" i="1" l="1"/>
  <c r="H209" i="1" s="1"/>
  <c r="H218" i="1"/>
  <c r="H182" i="1"/>
  <c r="H165" i="1"/>
  <c r="H148" i="1"/>
  <c r="E181" i="1"/>
  <c r="E209" i="1"/>
  <c r="F232" i="1" l="1"/>
  <c r="G232" i="1"/>
  <c r="H232" i="1" l="1"/>
  <c r="A14" i="1"/>
  <c r="F181" i="1" l="1"/>
  <c r="G181" i="1"/>
  <c r="F201" i="1"/>
  <c r="H201" i="1" s="1"/>
  <c r="E201" i="1"/>
  <c r="F207" i="1"/>
  <c r="G207" i="1"/>
  <c r="E207" i="1"/>
  <c r="F205" i="1"/>
  <c r="H205" i="1" s="1"/>
  <c r="G205" i="1"/>
  <c r="E205" i="1"/>
  <c r="F203" i="1"/>
  <c r="G203" i="1"/>
  <c r="E203" i="1"/>
  <c r="F152" i="1"/>
  <c r="E152" i="1"/>
  <c r="G152" i="1"/>
  <c r="F164" i="1"/>
  <c r="G164" i="1"/>
  <c r="F162" i="1"/>
  <c r="G162" i="1"/>
  <c r="E162" i="1"/>
  <c r="F146" i="1"/>
  <c r="G146" i="1"/>
  <c r="H146" i="1" s="1"/>
  <c r="E146" i="1"/>
  <c r="F144" i="1"/>
  <c r="G144" i="1"/>
  <c r="E144" i="1"/>
  <c r="E130" i="1"/>
  <c r="F130" i="1"/>
  <c r="F129" i="1" s="1"/>
  <c r="H164" i="1" l="1"/>
  <c r="G151" i="1"/>
  <c r="H181" i="1"/>
  <c r="H162" i="1"/>
  <c r="H152" i="1"/>
  <c r="H207" i="1"/>
  <c r="H203" i="1"/>
  <c r="H144" i="1"/>
  <c r="G129" i="1"/>
  <c r="H129" i="1" s="1"/>
  <c r="H130" i="1"/>
  <c r="E143" i="1"/>
  <c r="E129" i="1"/>
  <c r="E232" i="1"/>
  <c r="G180" i="1"/>
  <c r="F180" i="1"/>
  <c r="E180" i="1"/>
  <c r="F143" i="1"/>
  <c r="G143" i="1"/>
  <c r="F128" i="1"/>
  <c r="F126" i="1"/>
  <c r="G126" i="1"/>
  <c r="E126" i="1"/>
  <c r="E122" i="1"/>
  <c r="E121" i="1" s="1"/>
  <c r="F122" i="1"/>
  <c r="F121" i="1" s="1"/>
  <c r="G122" i="1"/>
  <c r="F117" i="1"/>
  <c r="F116" i="1" s="1"/>
  <c r="G117" i="1"/>
  <c r="E117" i="1"/>
  <c r="F114" i="1"/>
  <c r="G114" i="1"/>
  <c r="H114" i="1" s="1"/>
  <c r="E114" i="1"/>
  <c r="F109" i="1"/>
  <c r="G109" i="1"/>
  <c r="E109" i="1"/>
  <c r="F107" i="1"/>
  <c r="G107" i="1"/>
  <c r="E107" i="1"/>
  <c r="F105" i="1"/>
  <c r="G105" i="1"/>
  <c r="H105" i="1" s="1"/>
  <c r="E105" i="1"/>
  <c r="F102" i="1"/>
  <c r="F101" i="1" s="1"/>
  <c r="G102" i="1"/>
  <c r="E102" i="1"/>
  <c r="E98" i="1"/>
  <c r="F98" i="1"/>
  <c r="F97" i="1" s="1"/>
  <c r="G98" i="1"/>
  <c r="H109" i="1" l="1"/>
  <c r="H107" i="1"/>
  <c r="H111" i="1"/>
  <c r="H126" i="1"/>
  <c r="G128" i="1"/>
  <c r="H128" i="1" s="1"/>
  <c r="H180" i="1"/>
  <c r="H151" i="1"/>
  <c r="H143" i="1"/>
  <c r="G121" i="1"/>
  <c r="H121" i="1" s="1"/>
  <c r="H122" i="1"/>
  <c r="G116" i="1"/>
  <c r="H116" i="1" s="1"/>
  <c r="H117" i="1"/>
  <c r="G101" i="1"/>
  <c r="H101" i="1" s="1"/>
  <c r="H102" i="1"/>
  <c r="G97" i="1"/>
  <c r="H97" i="1" s="1"/>
  <c r="H98" i="1"/>
  <c r="G142" i="1"/>
  <c r="G141" i="1" s="1"/>
  <c r="F142" i="1"/>
  <c r="E97" i="1"/>
  <c r="E101" i="1"/>
  <c r="E116" i="1"/>
  <c r="E128" i="1"/>
  <c r="F96" i="1"/>
  <c r="F95" i="1" s="1"/>
  <c r="E18" i="1"/>
  <c r="F18" i="1"/>
  <c r="G18" i="1"/>
  <c r="H141" i="1" l="1"/>
  <c r="H142" i="1"/>
  <c r="G96" i="1"/>
  <c r="H18" i="1"/>
  <c r="E96" i="1"/>
  <c r="E95" i="1" s="1"/>
  <c r="E142" i="1"/>
  <c r="F82" i="1"/>
  <c r="G82" i="1"/>
  <c r="H82" i="1" s="1"/>
  <c r="F89" i="1"/>
  <c r="F86" i="1" s="1"/>
  <c r="G89" i="1"/>
  <c r="F93" i="1"/>
  <c r="G93" i="1"/>
  <c r="G92" i="1" s="1"/>
  <c r="G91" i="1" s="1"/>
  <c r="E93" i="1"/>
  <c r="F76" i="1"/>
  <c r="G76" i="1"/>
  <c r="F69" i="1"/>
  <c r="G69" i="1"/>
  <c r="F67" i="1"/>
  <c r="G67" i="1"/>
  <c r="F61" i="1"/>
  <c r="F60" i="1" s="1"/>
  <c r="G61" i="1"/>
  <c r="G60" i="1" s="1"/>
  <c r="E61" i="1"/>
  <c r="E60" i="1" s="1"/>
  <c r="F58" i="1"/>
  <c r="G58" i="1"/>
  <c r="H58" i="1" s="1"/>
  <c r="E58" i="1"/>
  <c r="E56" i="1"/>
  <c r="F56" i="1"/>
  <c r="G56" i="1"/>
  <c r="H56" i="1" s="1"/>
  <c r="F53" i="1"/>
  <c r="G53" i="1"/>
  <c r="E53" i="1"/>
  <c r="F50" i="1"/>
  <c r="G50" i="1"/>
  <c r="E50" i="1"/>
  <c r="F48" i="1"/>
  <c r="G48" i="1"/>
  <c r="E48" i="1"/>
  <c r="F46" i="1"/>
  <c r="G46" i="1"/>
  <c r="E46" i="1"/>
  <c r="F44" i="1"/>
  <c r="E44" i="1"/>
  <c r="G44" i="1"/>
  <c r="F42" i="1"/>
  <c r="G42" i="1"/>
  <c r="E42" i="1"/>
  <c r="F38" i="1"/>
  <c r="G38" i="1"/>
  <c r="E38" i="1"/>
  <c r="F36" i="1"/>
  <c r="G36" i="1"/>
  <c r="E36" i="1"/>
  <c r="F34" i="1"/>
  <c r="G34" i="1"/>
  <c r="E34" i="1"/>
  <c r="F32" i="1"/>
  <c r="G32" i="1"/>
  <c r="E32" i="1"/>
  <c r="F15" i="1"/>
  <c r="G16" i="1"/>
  <c r="E16" i="1"/>
  <c r="G95" i="1" l="1"/>
  <c r="H95" i="1" s="1"/>
  <c r="H48" i="1"/>
  <c r="H38" i="1"/>
  <c r="H96" i="1"/>
  <c r="F92" i="1"/>
  <c r="H93" i="1"/>
  <c r="G86" i="1"/>
  <c r="H86" i="1" s="1"/>
  <c r="H89" i="1"/>
  <c r="H76" i="1"/>
  <c r="H69" i="1"/>
  <c r="H67" i="1"/>
  <c r="H60" i="1"/>
  <c r="H61" i="1"/>
  <c r="H53" i="1"/>
  <c r="H50" i="1"/>
  <c r="H46" i="1"/>
  <c r="H44" i="1"/>
  <c r="H42" i="1"/>
  <c r="H36" i="1"/>
  <c r="H34" i="1"/>
  <c r="H32" i="1"/>
  <c r="G15" i="1"/>
  <c r="G14" i="1" s="1"/>
  <c r="H16" i="1"/>
  <c r="F14" i="1"/>
  <c r="E15" i="1"/>
  <c r="E14" i="1" s="1"/>
  <c r="E69" i="1"/>
  <c r="E82" i="1"/>
  <c r="E67" i="1"/>
  <c r="E76" i="1"/>
  <c r="E92" i="1"/>
  <c r="E41" i="1"/>
  <c r="F41" i="1"/>
  <c r="G41" i="1"/>
  <c r="G40" i="1" s="1"/>
  <c r="F81" i="1"/>
  <c r="F66" i="1"/>
  <c r="G66" i="1"/>
  <c r="G65" i="1" s="1"/>
  <c r="E55" i="1"/>
  <c r="G55" i="1"/>
  <c r="F55" i="1"/>
  <c r="F52" i="1" s="1"/>
  <c r="E31" i="1"/>
  <c r="G31" i="1"/>
  <c r="G30" i="1" s="1"/>
  <c r="F31" i="1"/>
  <c r="G81" i="1" l="1"/>
  <c r="H15" i="1"/>
  <c r="H14" i="1"/>
  <c r="F91" i="1"/>
  <c r="H91" i="1" s="1"/>
  <c r="H92" i="1"/>
  <c r="H81" i="1"/>
  <c r="F65" i="1"/>
  <c r="H65" i="1" s="1"/>
  <c r="H66" i="1"/>
  <c r="G52" i="1"/>
  <c r="H52" i="1" s="1"/>
  <c r="H55" i="1"/>
  <c r="F40" i="1"/>
  <c r="H40" i="1" s="1"/>
  <c r="H41" i="1"/>
  <c r="F30" i="1"/>
  <c r="H30" i="1" s="1"/>
  <c r="H31" i="1"/>
  <c r="E66" i="1"/>
  <c r="E65" i="1" s="1"/>
  <c r="E81" i="1"/>
  <c r="E52" i="1"/>
  <c r="E30" i="1"/>
  <c r="E40" i="1"/>
  <c r="E91" i="1"/>
  <c r="G13" i="1" l="1"/>
  <c r="F13" i="1"/>
  <c r="F244" i="1" s="1"/>
  <c r="G244" i="1"/>
  <c r="H244" i="1" l="1"/>
  <c r="H13" i="1"/>
  <c r="E136" i="1"/>
  <c r="E13" i="1" s="1"/>
  <c r="E244" i="1" s="1"/>
</calcChain>
</file>

<file path=xl/sharedStrings.xml><?xml version="1.0" encoding="utf-8"?>
<sst xmlns="http://schemas.openxmlformats.org/spreadsheetml/2006/main" count="701" uniqueCount="461">
  <si>
    <t>Гл. администратор</t>
  </si>
  <si>
    <t>КВД</t>
  </si>
  <si>
    <t>Наименование КВД</t>
  </si>
  <si>
    <t>000</t>
  </si>
  <si>
    <t>НАЛОГОВЫЕ И НЕНАЛОГОВЫЕ ДОХОДЫ</t>
  </si>
  <si>
    <t>182</t>
  </si>
  <si>
    <t>НАЛОГИ НА ПРИБЫЛЬ, ДОХОДЫ</t>
  </si>
  <si>
    <t>Налог на прибыль организаций</t>
  </si>
  <si>
    <t>Налог на прибыль организаций, зачисляемый в бюджеты бюджетной системы Российской Федерации по соответствующим ставкам</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</si>
  <si>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</si>
  <si>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</si>
  <si>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</si>
  <si>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</si>
  <si>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</si>
  <si>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</si>
  <si>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</si>
  <si>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</si>
  <si>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</si>
  <si>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</si>
  <si>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</si>
  <si>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</si>
  <si>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</si>
  <si>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</si>
  <si>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</si>
  <si>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</si>
  <si>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</si>
  <si>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Единый налог на вмененный доход для отдельных видов деятельности</t>
  </si>
  <si>
    <t>Единый сельскохозяйственный налог</t>
  </si>
  <si>
    <t>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</si>
  <si>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муниципальных округов</t>
  </si>
  <si>
    <t>НАЛОГИ НА ИМУЩЕСТВО</t>
  </si>
  <si>
    <t>Налог на имущество физических лиц</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</si>
  <si>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</si>
  <si>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Земельный налог</t>
  </si>
  <si>
    <t>Земельный налог с организаций</t>
  </si>
  <si>
    <t>Земельный налог с организаций, обладающих земельным участком, расположенным в границах муниципальных округов</t>
  </si>
  <si>
    <t>Земельный налог с физических лиц</t>
  </si>
  <si>
    <t>Земельный налог с физических лиц, обладающих земельным участком, расположенным в границах муниципальных округов</t>
  </si>
  <si>
    <t>ГОСУДАРСТВЕННАЯ ПОШЛИНА</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</si>
  <si>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</si>
  <si>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</si>
  <si>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</si>
  <si>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</si>
  <si>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</si>
  <si>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</si>
  <si>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Доходы от сдачи в аренду имущества, составляющего государственную (муниципальную) казну (за исключением земельных участков)</t>
  </si>
  <si>
    <t>Доходы от сдачи в аренду имущества, составляющего казну муниципальных округов (за исключением земельных участков)</t>
  </si>
  <si>
    <t>ДОХОДЫ ОТ ОКАЗАНИЯ ПЛАТНЫХ УСЛУГ И КОМПЕНСАЦИИ ЗАТРАТ ГОСУДАРСТВА</t>
  </si>
  <si>
    <t>Доходы от оказания платных услуг (работ)</t>
  </si>
  <si>
    <t>Прочие доходы от оказания платных услуг (работ)</t>
  </si>
  <si>
    <t>Прочие доходы от оказания платных услуг (работ) получателями средств бюджетов муниципальных округов</t>
  </si>
  <si>
    <t>Доходы от компенсации затрат государства</t>
  </si>
  <si>
    <t>Прочие доходы от компенсации затрат государства</t>
  </si>
  <si>
    <t>Прочие доходы от компенсации затрат бюджетов муниципальных округов</t>
  </si>
  <si>
    <t>ДОХОДЫ ОТ ПРОДАЖИ МАТЕРИАЛЬНЫХ И НЕМАТЕРИАЛЬНЫХ АКТИВОВ</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</si>
  <si>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</si>
  <si>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</si>
  <si>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</si>
  <si>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</si>
  <si>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</si>
  <si>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</si>
  <si>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</si>
  <si>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</si>
  <si>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</si>
  <si>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</si>
  <si>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</si>
  <si>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административных правонарушениях</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</si>
  <si>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</si>
  <si>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</si>
  <si>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</si>
  <si>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</si>
  <si>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</si>
  <si>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муниципальных округов на выравнивание бюджетной обеспеченности из бюджета субъекта Российской Федерации</t>
  </si>
  <si>
    <t>Субсидии бюджетам бюджетной системы Российской Федерации (межбюджетные субсидии)</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</si>
  <si>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</si>
  <si>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округов (на государственную поддержку отрасли культуры (модернизация библиотек в части комплектования книжных фондов))</t>
  </si>
  <si>
    <t>Прочие субсидии</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</si>
  <si>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</si>
  <si>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</si>
  <si>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округов на выполнение передаваемых полномочий субъектов Российской Федерации</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</si>
  <si>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</si>
  <si>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</si>
  <si>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</si>
  <si>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</si>
  <si>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</si>
  <si>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</si>
  <si>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</si>
  <si>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</si>
  <si>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188</t>
  </si>
  <si>
    <t>950</t>
  </si>
  <si>
    <t>1 01 02150 01 0000 110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</si>
  <si>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</si>
  <si>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1 01 02210 01 0000 110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</si>
  <si>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</si>
  <si>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1 01 02230 01 0000 110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</si>
  <si>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</si>
  <si>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1 01 02040 01 0000 110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</si>
  <si>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</si>
  <si>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930</t>
  </si>
  <si>
    <t>900</t>
  </si>
  <si>
    <t>006</t>
  </si>
  <si>
    <t>439</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</si>
  <si>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</si>
  <si>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</si>
  <si>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</si>
  <si>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</si>
  <si>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</si>
  <si>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</si>
  <si>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1 16 01083 01 0000 140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</si>
  <si>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</si>
  <si>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</si>
  <si>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</si>
  <si>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</si>
  <si>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</si>
  <si>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</si>
  <si>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</si>
  <si>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1 16 01153 01 0000 140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</si>
  <si>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</si>
  <si>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</si>
  <si>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</si>
  <si>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</si>
  <si>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</si>
  <si>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</si>
  <si>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</si>
  <si>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</si>
  <si>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</si>
  <si>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1 16 01200 01 0000 140</t>
  </si>
  <si>
    <t>1 16 01203 01 0000 140</t>
  </si>
  <si>
    <t>120</t>
  </si>
  <si>
    <t>076</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</si>
  <si>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</si>
  <si>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</si>
  <si>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</si>
  <si>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</si>
  <si>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Платежи в целях возмещения причиненного ущерба (убытков)</t>
  </si>
  <si>
    <t>1 16 10000 00 0000 140</t>
  </si>
  <si>
    <t>2 02 15001 14 0000 150</t>
  </si>
  <si>
    <t>2 02 15001 00 0000 150</t>
  </si>
  <si>
    <t>2 02 10000 00 0000 150</t>
  </si>
  <si>
    <t>990</t>
  </si>
  <si>
    <t>2 02 00000 00 0000 000</t>
  </si>
  <si>
    <t>2 00 00000 00 0000 000</t>
  </si>
  <si>
    <t>2 02 15002 14 0000 150</t>
  </si>
  <si>
    <t>Дотации бюджетам муниципальных округов на поддержку мер по обеспечению сбалансированности бюджетов</t>
  </si>
  <si>
    <t>2 02 15002 00 0000 150</t>
  </si>
  <si>
    <t>Дотации бюджетам на поддержку мер по обеспечению сбалансированности бюджетов</t>
  </si>
  <si>
    <t>2 02 19999 00 0000 150</t>
  </si>
  <si>
    <t>Прочие дотации</t>
  </si>
  <si>
    <t>Субсидии бюджетам муниципальных округов (оснащение образовательных учреждений в сфере культуры музыкальными инструментами, оборудованием и учебными материалами)</t>
  </si>
  <si>
    <t>202 25519 00 0000 150</t>
  </si>
  <si>
    <t>2 02 25555 00 0000 150</t>
  </si>
  <si>
    <t>Субсидии бюджетам на реализацию программ формирования современной городской среды</t>
  </si>
  <si>
    <t>2 02 25555 14 0000 150</t>
  </si>
  <si>
    <t>Субсидии бюджетам муниципальных округов на реализацию программ формирования современной городской среды</t>
  </si>
  <si>
    <t>202 20000 00 0000 150</t>
  </si>
  <si>
    <t>202 29999 00 0000 150</t>
  </si>
  <si>
    <t>202 29999 14 0000 150</t>
  </si>
  <si>
    <t>202 29999 14 7563 150</t>
  </si>
  <si>
    <t xml:space="preserve">Прочие субсидии бюджетам муниципальных округов
</t>
  </si>
  <si>
    <t xml:space="preserve">Прочие субсидии бюджетам муниципальных округов (на приведение зданий и сооружений общеобразовательных организаций в соответствие с требованиями законодательства в рамках межведомственного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
</t>
  </si>
  <si>
    <t>2 02 29999 14 7582 150</t>
  </si>
  <si>
    <t xml:space="preserve">Прочие субсидии бюджетам муниципальных округов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межведомственного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
</t>
  </si>
  <si>
    <t>2 02 29999 14 7583 150</t>
  </si>
  <si>
    <t xml:space="preserve">Прочие субсидии бюджетам муниципальных округов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
</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</si>
  <si>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</si>
  <si>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202 25304 00 0000 150</t>
  </si>
  <si>
    <t>202 25304 14 0000 150</t>
  </si>
  <si>
    <t>202 29999 14 7397 150</t>
  </si>
  <si>
    <t xml:space="preserve">Прочие субсидии бюджетам муниципальных округов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
</t>
  </si>
  <si>
    <t>202 29999 14 7488 150</t>
  </si>
  <si>
    <t xml:space="preserve">Прочие субсидии бюджетам муниципальных округов (на комплектование книжных фондов библиотек муниципальных образований Красноярского края в рамках межведомственного проекта «Сохранение культурного и исторического наследия» государственной программы Красноярского края «Развитие культуры»)
</t>
  </si>
  <si>
    <t>202 29999 14 7456 150</t>
  </si>
  <si>
    <t xml:space="preserve">Прочие субсидии бюджетам муниципальных округов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
</t>
  </si>
  <si>
    <t>202 30000 00 0000 150</t>
  </si>
  <si>
    <t>202 30024 00 0000 150</t>
  </si>
  <si>
    <t>202 30024 14 0000 150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</si>
  <si>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</si>
  <si>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202 30024 14 7649 150</t>
  </si>
  <si>
    <t>202 30024 14 7570 150</t>
  </si>
  <si>
    <t>202 30024 14 7566 150</t>
  </si>
  <si>
    <t>202 30029 14 0000 150</t>
  </si>
  <si>
    <t>202 30029 00 0000 150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</si>
  <si>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</si>
  <si>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202 30024 14 7554 150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</si>
  <si>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</si>
  <si>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</si>
  <si>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202 30024 14 7517 150</t>
  </si>
  <si>
    <t>202 35118 00 0000 150</t>
  </si>
  <si>
    <t>202 35118 14 0000 150</t>
  </si>
  <si>
    <t>202 30024 14 0289 150</t>
  </si>
  <si>
    <t>Субвенции бюджетам муниципальных округов на выполнение передаваемых полномочий субъектов Российской Федерации (на организацию и осуществление деятельности по опеке и попечительству в отношении совершеннолетних граждан, по защите имущественных прав безвестно отсутствующих граждан, а также в сфере патронажа (в соответствии с Законом края от 11 июля 2019 года № 7-2988) )</t>
  </si>
  <si>
    <t>Субвенции бюджетам муниципальных округов на выполнение передаваемых полномочий субъектов Российской Федерации (на выполнение отдельных государственных полномочий по решению вопросов поддержки сельскохозяйственного производства (в соответствии с Законом края от 27 декабря 2005 года № 17-4397) )</t>
  </si>
  <si>
    <t>Субвенции бюджетам муниципальных округов на выполнение передаваемых полномочий субъектов Российской Федерации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t>
  </si>
  <si>
    <t>Субвенции бюджетам муниципальных округов на выполнение передаваемых полномочий субъектов Российской Федерации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t>
  </si>
  <si>
    <t>Субвенции бюджетам муниципальных округов на выполнение передаваемых полномочий субъектов Российской Федерации (на реализацию отдельных мер по обеспечению ограничения платы граждан за коммунальные услуги (в соответствии с Законом края от 1 декабря 2014 года № 7-2839) )</t>
  </si>
  <si>
    <t>202 30024 14 7604 150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</si>
  <si>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t>
  </si>
  <si>
    <t>202 35120 00 0000 150</t>
  </si>
  <si>
    <t>202 35120 14 0000 150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</si>
  <si>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t>
  </si>
  <si>
    <t>202 30024 14 7552 150</t>
  </si>
  <si>
    <t>202 30024 14 7514 150</t>
  </si>
  <si>
    <t>Субвенции бюджетам муниципальных округов на выполнение передаваемых полномочий субъектов Российской Федерации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t>
  </si>
  <si>
    <t>202 30024 14 7519 150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</si>
  <si>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</si>
  <si>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t>
  </si>
  <si>
    <t>Субвенции бюджетам муниципальных округов на выполнение передаваемых полномочий субъектов Российской Федерации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t>
  </si>
  <si>
    <t>Субвенции бюджетам муниципальных округов на выполнение передаваемых полномочий субъектов Российской Федерации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t>
  </si>
  <si>
    <t>2 07 00000 00 0000 000</t>
  </si>
  <si>
    <t>ПРОЧИЕ БЕЗВОЗМЕЗДНЫЕ ПОСТУПЛЕНИЯ</t>
  </si>
  <si>
    <t>Поступления от денежных пожертвований, предоставляемых физическими лицами получателям средств бюджетов муниципальных округов</t>
  </si>
  <si>
    <t>2 07 04020 14 0000 150</t>
  </si>
  <si>
    <t>1 00 00000 00 0000 000</t>
  </si>
  <si>
    <t>1 01 00000 00 0000 000</t>
  </si>
  <si>
    <t>1 01 01000 00 0000 110</t>
  </si>
  <si>
    <t>101 01010 00 0000 110</t>
  </si>
  <si>
    <t>101 01012 02 0000 110</t>
  </si>
  <si>
    <t>101 02000 01 0000 110</t>
  </si>
  <si>
    <t>1 01 02010 01 0000 110</t>
  </si>
  <si>
    <t>1 01 02020 01 0000 110</t>
  </si>
  <si>
    <t>1 01 02030 01 0000 110</t>
  </si>
  <si>
    <t>101 02080 01 0000 110</t>
  </si>
  <si>
    <t>101 02130 01 0000 110</t>
  </si>
  <si>
    <t>101 02140 01 0000 110</t>
  </si>
  <si>
    <t>103 00000000000000</t>
  </si>
  <si>
    <t>103 02000 01 0000 110</t>
  </si>
  <si>
    <t>103 02230 01 0000 110</t>
  </si>
  <si>
    <t>103 02231 01 0000 110</t>
  </si>
  <si>
    <t>103 02240 01 0000 110</t>
  </si>
  <si>
    <t>103 02241 01 0000 110</t>
  </si>
  <si>
    <t>103 02250 01 0000 110</t>
  </si>
  <si>
    <t>103 0225101 0000 110</t>
  </si>
  <si>
    <t>103 02260 01 0000 110</t>
  </si>
  <si>
    <t>103 02261 01 0000 110</t>
  </si>
  <si>
    <t>105 00000000000000</t>
  </si>
  <si>
    <t>105 01 00000 0000 110</t>
  </si>
  <si>
    <t>105 01010 01 0000 110</t>
  </si>
  <si>
    <t>105 01011 01 0000 110</t>
  </si>
  <si>
    <t>105 01020 01 0000 110</t>
  </si>
  <si>
    <t>105 01021 01 0000 110</t>
  </si>
  <si>
    <t>105 02000 02 0000 110</t>
  </si>
  <si>
    <t>105 02010 02 0000 110</t>
  </si>
  <si>
    <t>105 03000 01 0000 110</t>
  </si>
  <si>
    <t>105 03010 01 0000 110</t>
  </si>
  <si>
    <t>105 04000 02 0000 110</t>
  </si>
  <si>
    <t>105 04060 02 0000 110</t>
  </si>
  <si>
    <t>106 00000000000000</t>
  </si>
  <si>
    <t>106 01000 00 0000 110</t>
  </si>
  <si>
    <t>106 01020 14 0000 110</t>
  </si>
  <si>
    <t>106 06000 00 0000 110</t>
  </si>
  <si>
    <t>106 06030 00 0000 110</t>
  </si>
  <si>
    <t>106 06032 14 0000 110</t>
  </si>
  <si>
    <t>106 06040 00 0000 110</t>
  </si>
  <si>
    <t>106 06042 14 0000 110</t>
  </si>
  <si>
    <t>108 00000000000000</t>
  </si>
  <si>
    <t>108 03000 01 0000 110</t>
  </si>
  <si>
    <t>108 03010 01 0000 110</t>
  </si>
  <si>
    <t>111 00000000000000</t>
  </si>
  <si>
    <t>111 05000 00 0000 120</t>
  </si>
  <si>
    <t>111 05010 00 0000 120</t>
  </si>
  <si>
    <t>111 05012 14 0000 120</t>
  </si>
  <si>
    <t>111 05020 00 0000 120</t>
  </si>
  <si>
    <t>111 05024 14 0000 120</t>
  </si>
  <si>
    <t>111 05030 00 0000 120</t>
  </si>
  <si>
    <t>111 05034 14 0000 120</t>
  </si>
  <si>
    <t>111 05070 00 0000 120</t>
  </si>
  <si>
    <t>111 05074 14 0000 120</t>
  </si>
  <si>
    <t>113 00000000000000</t>
  </si>
  <si>
    <t>113 01000 00 0000 130</t>
  </si>
  <si>
    <t>113 01990 00 0000 130</t>
  </si>
  <si>
    <t>113 01994 14 0000 130</t>
  </si>
  <si>
    <t>113 02000 00 0000 130</t>
  </si>
  <si>
    <t>113 02990 00 0000 130</t>
  </si>
  <si>
    <t>113 02994 14 0000 130</t>
  </si>
  <si>
    <t>114 00000000000000</t>
  </si>
  <si>
    <t>114 06000 00 0000 430</t>
  </si>
  <si>
    <t>114 06010 00 0000 430</t>
  </si>
  <si>
    <t>114 06012 14 0000 430</t>
  </si>
  <si>
    <t>116 00000000000000</t>
  </si>
  <si>
    <t>116 01000 01 0000 140</t>
  </si>
  <si>
    <t>116 01050 01 0000 140</t>
  </si>
  <si>
    <t>116 01053 01 0000 140</t>
  </si>
  <si>
    <t>116 01060 01 0000 140</t>
  </si>
  <si>
    <t>116 01063 01 0000 140</t>
  </si>
  <si>
    <t>116 02000 02 0000 140</t>
  </si>
  <si>
    <t>116 02020 02 0000 140</t>
  </si>
  <si>
    <t>№ строки</t>
  </si>
  <si>
    <t>1</t>
  </si>
  <si>
    <t>2</t>
  </si>
  <si>
    <t>3</t>
  </si>
  <si>
    <t>178</t>
  </si>
  <si>
    <t>Субвенции бюджетам муниципальных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t>
  </si>
  <si>
    <t>Субвенции бюджетам муниципальных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</si>
  <si>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</si>
  <si>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</si>
  <si>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2 02 19999 14 2722 150</t>
  </si>
  <si>
    <t>Прочие дотации бюджетам муниципальных округов (на частичную компенсацию расходов на оплату труда работников муниципальных учреждений)</t>
  </si>
  <si>
    <t>2 02 19999 14 2724 150</t>
  </si>
  <si>
    <t>Прочие дотации бюджетам муниципальных округов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t>
  </si>
  <si>
    <t>202 25349 00 0000 150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</si>
  <si>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</si>
  <si>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202 25349 14 0000 150</t>
  </si>
  <si>
    <t>2 02 29999 14 9113 150</t>
  </si>
  <si>
    <t>Прочие субсидии бюджетам муниципальных округов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дорожного фонда Красноярского края)</t>
  </si>
  <si>
    <t>2 02 29999 14 9114 150</t>
  </si>
  <si>
    <t>Прочие субсидии бюджетам муниципальных округов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t>
  </si>
  <si>
    <t>2 02 29999 14 9116 150</t>
  </si>
  <si>
    <t>Прочие субсидии бюджетам муниципальных округов (на капитальный ремонт и ремонт автомобильных дорог общего пользования местного значения за счет средств дорожного фонда Красноярского края)</t>
  </si>
  <si>
    <t>202 30024 14 7587 150</t>
  </si>
  <si>
    <t>Субвенции бюджетам муниципальных округов на выполнение передаваемых полномочий субъектов Российской Федерации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t>
  </si>
  <si>
    <t>Прочие межбюджетные трансферты, передаваемые бюджетам</t>
  </si>
  <si>
    <t>2 02 49999 14 0000 150</t>
  </si>
  <si>
    <t>Прочие межбюджетные трансферты, передаваемые бюджетам муниципальных округов</t>
  </si>
  <si>
    <t>2 02 49999 14 7848 150</t>
  </si>
  <si>
    <t>Прочие межбюджетные трансферты, передаваемые бюджетам муниципальных округов (на устройство спортивных сооружений в сельской местности)</t>
  </si>
  <si>
    <t>202 30024 14 7408 150</t>
  </si>
  <si>
    <t>202 30024 14 7409 150</t>
  </si>
  <si>
    <t>202 30024 14 7429 150</t>
  </si>
  <si>
    <t>202 30024 14 7518 150</t>
  </si>
  <si>
    <t>202 30024 14 7564 150</t>
  </si>
  <si>
    <t>202 30024 14 7588 150</t>
  </si>
  <si>
    <t>202 30024 14 7846 150</t>
  </si>
  <si>
    <t>202 25519 14 5190 150</t>
  </si>
  <si>
    <t>202 25519 14 5191 150</t>
  </si>
  <si>
    <t>1 11 05034 14 0000 120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</si>
  <si>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</si>
  <si>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</si>
  <si>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</si>
  <si>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</si>
  <si>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</si>
  <si>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</si>
  <si>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202 25519 14 0000 150</t>
  </si>
  <si>
    <t>Субсидии бюджетам муниципальных округов на поддержку отрасли культуры</t>
  </si>
  <si>
    <t xml:space="preserve">Субсидии бюджетам на поддержку отрасли культуры
</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</si>
  <si>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</si>
  <si>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</si>
  <si>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Прочие безвозмездные поступления в бюджеты муниципальных округов
</t>
  </si>
  <si>
    <t>2 07 04000 14 0000 150</t>
  </si>
  <si>
    <t>2 02 40000 00 0000 150</t>
  </si>
  <si>
    <t>2 02 49999 00 0000 150</t>
  </si>
  <si>
    <t>Иные межбюджетные трансферты</t>
  </si>
  <si>
    <t>2 02 45050 00 0000 150</t>
  </si>
  <si>
    <t>2 02 45050 14 0000 150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</si>
  <si>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</si>
  <si>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</si>
  <si>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</si>
  <si>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</si>
  <si>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</si>
  <si>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2 02 45179 14 0000 150</t>
  </si>
  <si>
    <t>2 02 45303 00 0000 150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</si>
  <si>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</si>
  <si>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2 02 45303 14 0000 150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</si>
  <si>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</si>
  <si>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2 02 45519 00 0000 150</t>
  </si>
  <si>
    <t>Межбюджетные трансферты, передаваемые бюджетам на поддержку отрасли культуры</t>
  </si>
  <si>
    <t>Межбюджетные трансферты, передаваемые бюджетам муниципальных округов на поддержку отрасли культуры</t>
  </si>
  <si>
    <t>2 02 45519 14 0000 150</t>
  </si>
  <si>
    <t>2 02 49999 14 5559 150</t>
  </si>
  <si>
    <t>Прочие межбюджетные трансферты, передаваемые бюджетам муниципальных округов (на оснащение общеобразовательных организаций средствами обучения и воспитания для реализации учебных предметов)</t>
  </si>
  <si>
    <t>2 02 49999 14 7412 150</t>
  </si>
  <si>
    <t>2 02 49999 14 7664 150</t>
  </si>
  <si>
    <t>Прочие межбюджетные трансферты, передаваемые бюджетам муниципальных округов (на обеспечение первичных мер пожарной безопасности)</t>
  </si>
  <si>
    <t>Прочие межбюджетные трансферты, передаваемые бюджетам муниципальных округов (на государственную поддержку муниципальных комплексных проектов развития)</t>
  </si>
  <si>
    <t>1 11 09044 14 0000 120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</si>
  <si>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</si>
  <si>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1 11 09040 00 0000 120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</si>
  <si>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</si>
  <si>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</si>
  <si>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</si>
  <si>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2 02 25497 00 0000 150
</t>
  </si>
  <si>
    <t>Субсидии бюджетам на реализацию мероприятий по обеспечению жильем молодых семей</t>
  </si>
  <si>
    <t>2 02 25497 14 0000 150</t>
  </si>
  <si>
    <t>Субсидии бюджетам муниципальных округов на реализацию мероприятий по обеспечению жильем молодых семей</t>
  </si>
  <si>
    <t>2 02 49999 14 7418 150</t>
  </si>
  <si>
    <t>Прочие межбюджетные трансферты, передаваемые бюджетам муниципальных округов ( на поддержку физкультурно-спортивных клубов по месту жительства)</t>
  </si>
  <si>
    <t>2 02 49999 14 2650 150</t>
  </si>
  <si>
    <t>Прочие межбюджетные трансферты, передаваемые бюджетам муниципальных округов (на выполнение требований федеральных стандартов спортивной подготовки)</t>
  </si>
  <si>
    <t>2 02 49999 14 0853 150</t>
  </si>
  <si>
    <t>Прочие межбюджетные трансферты, передаваемые бюджетам муниципальных округов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и (или) лиц, выполняющих (выполнявших) задачи по отражению вооруженного вторжения на территорию Российской Федерации, по министерству образования Красноярского края )</t>
  </si>
  <si>
    <t>2 02 49999 14 7691 150</t>
  </si>
  <si>
    <t>Прочие межбюджетные трансферты, передаваемые бюджетам муниципальных округов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t>
  </si>
  <si>
    <t>202 29999 14 7568 150</t>
  </si>
  <si>
    <t>Прочие субсидии бюджетам муниципальных округов ( на увеличение охвата детей, обучающихся по дополнительным общеразвивающим программам)</t>
  </si>
  <si>
    <t>2 02 49999 14 7555 150</t>
  </si>
  <si>
    <t>Прочие межбюджетные трансферты, передаваемые бюджетам муниципальных округов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t>
  </si>
  <si>
    <t>202 29999 14 7453 150</t>
  </si>
  <si>
    <t>Прочие субсидии бюджетам муниципальных округов ( для поощрения муниципальных образований - победителей конкурса по благоустройству территории общего пользования)</t>
  </si>
  <si>
    <t>2 19 60010 14 0000 150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</si>
  <si>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</si>
  <si>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2 19 00000 00 0000 000</t>
  </si>
  <si>
    <t>ВОЗВРАТ ОСТАТКОВ СУБСИДИЙ, СУБВЕНЦИЙ И ИНЫХ МЕЖБЮДЖЕТНЫХ ТРАНСФЕРТОВ, ИМЕЮЩИХ ЦЕЛЕВОЕ НАЗНАЧЕНИЕ, ПРОШЛЫХ ЛЕТ</t>
  </si>
  <si>
    <t>2 19 00000 14 0000 150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</si>
  <si>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</si>
  <si>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111 05034 14 0001 120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</si>
  <si>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(поступления от муниципального казенного учреждения)</t>
  </si>
  <si>
    <t>1 13 02064 14 0000 130</t>
  </si>
  <si>
    <t>Доходы, поступающие в порядке возмещения расходов, понесенных в связи с эксплуатацией имущества муниципальных округов</t>
  </si>
  <si>
    <t>1 13 02060 00 0000 130</t>
  </si>
  <si>
    <t>Доходы, поступающие в порядке возмещения расходов, понесенных в связи с эксплуатацией имущества</t>
  </si>
  <si>
    <t>Утвержденные бюджетные назначения</t>
  </si>
  <si>
    <t>Уточненные бюджетные назначения</t>
  </si>
  <si>
    <t>Периодичность : квартальная</t>
  </si>
  <si>
    <t>Единицы измерения: Тыс.рублей</t>
  </si>
  <si>
    <t>I. ДОХОДЫ</t>
  </si>
  <si>
    <t>Исполнено</t>
  </si>
  <si>
    <t>Неисполненные назначения</t>
  </si>
  <si>
    <t>Наименование публично - правового образования: Шушенский муниципальный округ</t>
  </si>
  <si>
    <t>Наименование финансового органа: Финансовое управление Администрации Шушенского муниципального округа</t>
  </si>
  <si>
    <t>1 01 02200 01 0000 110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</si>
  <si>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</si>
  <si>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108 04000 010000110</t>
  </si>
  <si>
    <t>108 04020 01 0000 110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</si>
  <si>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</si>
  <si>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</si>
  <si>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1 16 10129 01 0000 140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</si>
  <si>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</si>
  <si>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Платежи, уплачиваемые в целях возмещения вреда</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</si>
  <si>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</si>
  <si>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ПРОЧИЕ НЕНАЛОГОВЫЕ ДОХОДЫ</t>
  </si>
  <si>
    <t>Невыясненные поступления</t>
  </si>
  <si>
    <t>Невыясненные поступления, зачисляемые в бюджеты муниципальных округов</t>
  </si>
  <si>
    <t>Прочие неналоговые доходы</t>
  </si>
  <si>
    <t>Прочие неналоговые доходы бюджетов муниципальных округов</t>
  </si>
  <si>
    <t>1 16 11000 01 0000 140</t>
  </si>
  <si>
    <t>031</t>
  </si>
  <si>
    <t>1 16 11050 01 0000 140</t>
  </si>
  <si>
    <t>1 17 00000 00 0000 000</t>
  </si>
  <si>
    <t>1 17 01000 00 0000 180</t>
  </si>
  <si>
    <t>1 17 01040 14 0000 180</t>
  </si>
  <si>
    <t>1 17 05000 00 0000 180</t>
  </si>
  <si>
    <t>1 17 05040 14 0000 180</t>
  </si>
  <si>
    <t>202 29999 14 7437 150</t>
  </si>
  <si>
    <t>Прочие субсидии бюджетам муниципальных округов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t>
  </si>
  <si>
    <t>203 29999 14 7454 150</t>
  </si>
  <si>
    <t>Прочие субсидии бюджетам муниципальных округов (на развитие системы патриотического воспитания в рамках деятельности муниципальных молодежных центров в рамках комплекса процессных мероприятий «Патриотическое воспитание молодежи» государственной программы Красноярского края «Молодежь Красноярского края в XXI веке»)</t>
  </si>
  <si>
    <t>2 02 29999 14 7840 150</t>
  </si>
  <si>
    <t>Прочие субсидии бюджетам муниципальных округов (на развитие и повышение качества работы муниципальных учреждений)</t>
  </si>
  <si>
    <t>2 02 49999 14 7641 150</t>
  </si>
  <si>
    <t>Прочие межбюджетные трансферты, передаваемые бюджетам муниципальных округов (на осуществление расходов, направленных на реализацию мероприятий по поддержке местных инициатив)</t>
  </si>
  <si>
    <t>2 02 49999 14 7745 150</t>
  </si>
  <si>
    <t>Прочие межбюджетные трансферты, передаваемые бюджетам муниципальных округов (за содействие развитию налогового потенциала)</t>
  </si>
  <si>
    <t>2 02 49999 14 7749 150</t>
  </si>
  <si>
    <t>Прочие межбюджетные трансферты, передаваемые бюджетам муниципальных округов (на реализацию проектов по решению вопросов местного значения, осуществляемых непосредственно населением на территории населенного пункта)</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</si>
  <si>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</si>
  <si>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</si>
  <si>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</si>
  <si>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</si>
  <si>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</si>
  <si>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2 18 00000 00 0000 000</t>
  </si>
  <si>
    <t>2 18 00000 00 0000 150</t>
  </si>
  <si>
    <t>2 18 00000 14 0000 150</t>
  </si>
  <si>
    <t>2 18 04000 14 0000 150</t>
  </si>
  <si>
    <t>2 18 04030 14 0000 150</t>
  </si>
  <si>
    <t>2 19 60040 14 0000 150</t>
  </si>
  <si>
    <t>Возврат остатков субсидий бюджетам муниципальных образований, имеющих целевое назначение, прошлых лет из бюджетов муниципальных округов</t>
  </si>
  <si>
    <t>202 35082 00 0000 150</t>
  </si>
  <si>
    <t>202 35082 14 0000 150</t>
  </si>
  <si>
    <t>Приложение № 1</t>
  </si>
  <si>
    <t>к постановлению                                                                                   Администрации Шушенского                                                       муниципального округа</t>
  </si>
  <si>
    <t>Отчет об исполнении  бюджета округа за первый квартал 2026 года</t>
  </si>
  <si>
    <t>от 16.04.2026 № 635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</si>
</sst>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00"/>
    <numFmt numFmtId="166" formatCode="0.000"/>
    <numFmt numFmtId="167" formatCode="#,##0.000"/>
    <numFmt numFmtId="168" formatCode="#,##0_ ;[Red]\-#,##0\ "/>
  </numFmts>
  <fonts count="6" x14ac:knownFonts="1">
    <font>
      <sz val="10"/>
      <name val="Arial"/>
    </font>
    <font>
      <sz val="10"/>
      <name val="Arial"/>
      <family val="2"/>
      <charset val="204"/>
    </font>
    <font>
      <sz val="12"/>
      <name val="Times New Roman"/>
      <family val="1"/>
      <charset val="204"/>
    </font>
    <font>
      <sz val="11"/>
      <name val="Arial"/>
      <family val="2"/>
      <charset val="204"/>
    </font>
    <font>
      <sz val="11"/>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2" fillId="0" borderId="0" xfId="0" applyFont="1"/>
    <xf numFmtId="0" fontId="3" fillId="0" borderId="0" xfId="0" applyFont="1" applyFill="1" applyAlignment="1">
      <alignment horizontal="center"/>
    </xf>
    <xf numFmtId="0" fontId="3" fillId="2" borderId="0" xfId="0" applyFont="1" applyFill="1" applyAlignment="1">
      <alignment horizontal="center"/>
    </xf>
    <xf numFmtId="0" fontId="2" fillId="2" borderId="0" xfId="0" applyFont="1" applyFill="1" applyAlignment="1">
      <alignment horizontal="center" vertical="center"/>
    </xf>
    <xf numFmtId="166" fontId="2" fillId="2" borderId="0" xfId="0" applyNumberFormat="1" applyFont="1" applyFill="1"/>
    <xf numFmtId="0" fontId="2" fillId="0" borderId="0" xfId="0" applyFont="1" applyAlignment="1">
      <alignment vertical="center"/>
    </xf>
    <xf numFmtId="0" fontId="2" fillId="2" borderId="0" xfId="0" applyFont="1" applyFill="1"/>
    <xf numFmtId="0" fontId="2" fillId="2" borderId="0" xfId="0" applyFont="1" applyFill="1" applyAlignment="1">
      <alignment horizontal="right"/>
    </xf>
    <xf numFmtId="0" fontId="2" fillId="2" borderId="0" xfId="0" applyFont="1" applyFill="1" applyAlignment="1">
      <alignment vertical="top"/>
    </xf>
    <xf numFmtId="168" fontId="4" fillId="0" borderId="0" xfId="0" applyNumberFormat="1" applyFont="1" applyFill="1" applyAlignment="1">
      <alignment horizontal="right"/>
    </xf>
    <xf numFmtId="168" fontId="4" fillId="0" borderId="0" xfId="0" applyNumberFormat="1" applyFont="1" applyFill="1" applyAlignment="1">
      <alignment horizontal="right" vertical="top"/>
    </xf>
    <xf numFmtId="0" fontId="2" fillId="0" borderId="0" xfId="0" applyFont="1" applyAlignment="1">
      <alignment vertical="top"/>
    </xf>
    <xf numFmtId="165" fontId="2" fillId="0" borderId="0" xfId="0" applyNumberFormat="1" applyFont="1" applyAlignment="1">
      <alignment vertical="top"/>
    </xf>
    <xf numFmtId="0" fontId="4" fillId="0" borderId="0" xfId="0" applyFont="1" applyFill="1" applyAlignment="1">
      <alignment vertical="top"/>
    </xf>
    <xf numFmtId="0" fontId="2" fillId="2" borderId="0" xfId="1" applyFont="1" applyFill="1" applyBorder="1" applyAlignment="1" applyProtection="1"/>
    <xf numFmtId="166" fontId="2" fillId="2" borderId="0" xfId="1" applyNumberFormat="1" applyFont="1" applyFill="1" applyBorder="1" applyAlignment="1" applyProtection="1"/>
    <xf numFmtId="166" fontId="2" fillId="2" borderId="0" xfId="1" applyNumberFormat="1" applyFont="1" applyFill="1" applyBorder="1" applyAlignment="1" applyProtection="1">
      <alignment horizontal="right" vertical="center" wrapText="1"/>
    </xf>
    <xf numFmtId="0" fontId="2" fillId="2" borderId="1" xfId="0" applyFont="1" applyFill="1" applyBorder="1" applyAlignment="1">
      <alignment horizontal="center" vertical="top" wrapText="1"/>
    </xf>
    <xf numFmtId="49" fontId="2" fillId="2" borderId="1" xfId="1" applyNumberFormat="1" applyFont="1" applyFill="1" applyBorder="1" applyAlignment="1" applyProtection="1">
      <alignment horizontal="center" vertical="center" wrapText="1"/>
    </xf>
    <xf numFmtId="49" fontId="2" fillId="2" borderId="1" xfId="1" applyNumberFormat="1" applyFont="1" applyFill="1" applyBorder="1" applyAlignment="1" applyProtection="1">
      <alignment horizontal="center" vertical="center"/>
    </xf>
    <xf numFmtId="166" fontId="2" fillId="2" borderId="1" xfId="1" applyNumberFormat="1"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1" fontId="2" fillId="2" borderId="1" xfId="1" applyNumberFormat="1" applyFont="1" applyFill="1" applyBorder="1" applyAlignment="1" applyProtection="1">
      <alignment horizontal="center"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left" vertical="center" wrapText="1"/>
    </xf>
    <xf numFmtId="167" fontId="2" fillId="2" borderId="1" xfId="0" applyNumberFormat="1" applyFont="1" applyFill="1" applyBorder="1" applyAlignment="1" applyProtection="1">
      <alignment horizontal="right" vertical="center" wrapText="1"/>
    </xf>
    <xf numFmtId="164" fontId="2" fillId="2" borderId="1" xfId="0" applyNumberFormat="1" applyFont="1" applyFill="1" applyBorder="1" applyAlignment="1" applyProtection="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49" fontId="2" fillId="2" borderId="1" xfId="0" applyNumberFormat="1" applyFont="1" applyFill="1" applyBorder="1" applyAlignment="1" applyProtection="1">
      <alignment horizontal="left" vertical="top" wrapText="1"/>
    </xf>
    <xf numFmtId="0" fontId="2" fillId="2" borderId="1" xfId="0" applyFont="1" applyFill="1" applyBorder="1" applyAlignment="1">
      <alignment horizontal="left" vertical="top" wrapText="1"/>
    </xf>
    <xf numFmtId="165" fontId="2"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xf>
    <xf numFmtId="49" fontId="2" fillId="2" borderId="2" xfId="0" applyNumberFormat="1" applyFont="1" applyFill="1" applyBorder="1" applyAlignment="1" applyProtection="1">
      <alignment horizontal="center" vertical="center" wrapText="1"/>
    </xf>
    <xf numFmtId="49" fontId="2" fillId="2" borderId="2" xfId="0" applyNumberFormat="1" applyFont="1" applyFill="1" applyBorder="1" applyAlignment="1" applyProtection="1">
      <alignment horizontal="left" vertical="center" wrapText="1"/>
    </xf>
    <xf numFmtId="167" fontId="2" fillId="2" borderId="1" xfId="0" applyNumberFormat="1" applyFont="1" applyFill="1" applyBorder="1" applyAlignment="1" applyProtection="1">
      <alignment horizontal="right"/>
    </xf>
    <xf numFmtId="0" fontId="2" fillId="0" borderId="0" xfId="0" applyFont="1" applyFill="1" applyAlignment="1">
      <alignment vertical="top"/>
    </xf>
    <xf numFmtId="168" fontId="2" fillId="0" borderId="0" xfId="0" applyNumberFormat="1" applyFont="1" applyFill="1" applyAlignment="1">
      <alignment horizontal="right" vertical="top"/>
    </xf>
    <xf numFmtId="168" fontId="2" fillId="0" borderId="0" xfId="0" applyNumberFormat="1" applyFont="1" applyFill="1" applyAlignment="1">
      <alignment horizontal="right" vertical="top" wrapText="1"/>
    </xf>
    <xf numFmtId="168" fontId="2" fillId="0" borderId="0" xfId="0" applyNumberFormat="1" applyFont="1" applyFill="1" applyAlignment="1">
      <alignment horizontal="right"/>
    </xf>
    <xf numFmtId="49" fontId="2" fillId="2" borderId="1" xfId="0" applyNumberFormat="1" applyFont="1" applyFill="1" applyBorder="1" applyAlignment="1" applyProtection="1">
      <alignment horizontal="left"/>
    </xf>
    <xf numFmtId="0" fontId="2" fillId="2" borderId="1" xfId="0" applyFont="1" applyFill="1" applyBorder="1" applyAlignment="1"/>
    <xf numFmtId="0" fontId="2" fillId="0" borderId="0" xfId="0" applyFont="1" applyFill="1" applyAlignment="1">
      <alignment horizontal="center" vertical="top"/>
    </xf>
    <xf numFmtId="0" fontId="2" fillId="0" borderId="0" xfId="0" applyFont="1" applyFill="1" applyAlignment="1">
      <alignment horizontal="left" vertical="top"/>
    </xf>
    <xf numFmtId="0" fontId="3" fillId="0" borderId="0" xfId="0" applyFont="1" applyFill="1" applyAlignment="1">
      <alignment horizontal="center"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P245"/>
  <sheetViews>
    <sheetView showGridLines="0" tabSelected="1" zoomScale="80" zoomScaleNormal="80" zoomScaleSheetLayoutView="75" workbookViewId="0">
      <selection activeCell="E3" sqref="E3:H3"/>
    </sheetView>
  </sheetViews>
  <sheetFormatPr defaultColWidth="9.140625" defaultRowHeight="15.75" outlineLevelRow="7" x14ac:dyDescent="0.25"/>
  <cols>
    <col min="1" max="1" width="6" style="4" customWidth="1"/>
    <col min="2" max="2" width="6.7109375" style="7" customWidth="1"/>
    <col min="3" max="3" width="26.42578125" style="7" customWidth="1"/>
    <col min="4" max="4" width="66.7109375" style="7" customWidth="1"/>
    <col min="5" max="7" width="18.140625" style="5" customWidth="1"/>
    <col min="8" max="8" width="17.7109375" style="6" customWidth="1"/>
    <col min="9" max="16384" width="9.140625" style="1"/>
  </cols>
  <sheetData>
    <row r="1" spans="1:16" ht="18.75" customHeight="1" x14ac:dyDescent="0.25">
      <c r="A1" s="9"/>
      <c r="B1" s="9"/>
      <c r="C1" s="9"/>
      <c r="D1" s="9"/>
      <c r="E1" s="41" t="s">
        <v>457</v>
      </c>
      <c r="F1" s="41"/>
      <c r="G1" s="41"/>
      <c r="H1" s="41"/>
      <c r="I1" s="10"/>
      <c r="J1" s="10"/>
    </row>
    <row r="2" spans="1:16" ht="58.5" customHeight="1" x14ac:dyDescent="0.25">
      <c r="A2" s="9"/>
      <c r="B2" s="9"/>
      <c r="C2" s="9"/>
      <c r="D2" s="9"/>
      <c r="E2" s="40" t="s">
        <v>458</v>
      </c>
      <c r="F2" s="40"/>
      <c r="G2" s="40"/>
      <c r="H2" s="40"/>
      <c r="I2" s="11"/>
      <c r="J2" s="11"/>
    </row>
    <row r="3" spans="1:16" ht="27" customHeight="1" x14ac:dyDescent="0.25">
      <c r="A3" s="12"/>
      <c r="B3" s="13"/>
      <c r="C3" s="12"/>
      <c r="D3" s="12"/>
      <c r="E3" s="39" t="s">
        <v>460</v>
      </c>
      <c r="F3" s="39"/>
      <c r="G3" s="39"/>
      <c r="H3" s="39"/>
      <c r="I3" s="11"/>
      <c r="J3" s="11"/>
    </row>
    <row r="4" spans="1:16" ht="18.75" customHeight="1" x14ac:dyDescent="0.25">
      <c r="A4" s="44" t="s">
        <v>459</v>
      </c>
      <c r="B4" s="44"/>
      <c r="C4" s="44"/>
      <c r="D4" s="44"/>
      <c r="E4" s="44"/>
      <c r="F4" s="44"/>
      <c r="G4" s="44"/>
      <c r="H4" s="44"/>
      <c r="I4" s="46"/>
      <c r="J4" s="46"/>
      <c r="K4" s="46"/>
      <c r="L4" s="46"/>
      <c r="M4" s="46"/>
      <c r="N4" s="46"/>
      <c r="O4" s="46"/>
      <c r="P4" s="46"/>
    </row>
    <row r="5" spans="1:16" ht="18.75" customHeight="1" x14ac:dyDescent="0.25">
      <c r="A5" s="45" t="s">
        <v>407</v>
      </c>
      <c r="B5" s="45"/>
      <c r="C5" s="45"/>
      <c r="D5" s="45"/>
      <c r="E5" s="45"/>
      <c r="F5" s="45"/>
      <c r="G5" s="45"/>
      <c r="H5" s="45"/>
      <c r="I5" s="14"/>
      <c r="J5" s="14"/>
      <c r="K5" s="14"/>
      <c r="L5" s="2"/>
      <c r="M5" s="2"/>
      <c r="N5" s="3"/>
    </row>
    <row r="6" spans="1:16" ht="18.75" customHeight="1" x14ac:dyDescent="0.25">
      <c r="A6" s="38" t="s">
        <v>406</v>
      </c>
      <c r="B6" s="38"/>
      <c r="C6" s="38"/>
      <c r="D6" s="38"/>
      <c r="E6" s="38"/>
      <c r="F6" s="38"/>
      <c r="G6" s="38"/>
      <c r="H6" s="38"/>
      <c r="I6" s="14"/>
      <c r="J6" s="14"/>
      <c r="K6" s="14"/>
      <c r="L6" s="2"/>
      <c r="M6" s="2"/>
      <c r="N6" s="3"/>
    </row>
    <row r="7" spans="1:16" ht="18.75" customHeight="1" x14ac:dyDescent="0.25">
      <c r="A7" s="38" t="s">
        <v>401</v>
      </c>
      <c r="B7" s="38"/>
      <c r="C7" s="38"/>
      <c r="D7" s="38"/>
      <c r="E7" s="38"/>
      <c r="F7" s="38"/>
      <c r="G7" s="38"/>
      <c r="H7" s="38"/>
      <c r="I7" s="14"/>
      <c r="J7" s="14"/>
      <c r="K7" s="14"/>
      <c r="L7" s="2"/>
      <c r="M7" s="2"/>
      <c r="N7" s="3"/>
    </row>
    <row r="8" spans="1:16" x14ac:dyDescent="0.25">
      <c r="A8" s="38" t="s">
        <v>402</v>
      </c>
      <c r="B8" s="38"/>
      <c r="C8" s="38"/>
      <c r="D8" s="38"/>
      <c r="E8" s="38"/>
      <c r="F8" s="38"/>
      <c r="G8" s="38"/>
      <c r="H8" s="38"/>
      <c r="I8" s="14"/>
      <c r="J8" s="14"/>
      <c r="K8" s="14"/>
      <c r="L8" s="2"/>
      <c r="M8" s="2"/>
      <c r="N8" s="3"/>
    </row>
    <row r="9" spans="1:16" x14ac:dyDescent="0.25">
      <c r="A9" s="44" t="s">
        <v>403</v>
      </c>
      <c r="B9" s="44"/>
      <c r="C9" s="44"/>
      <c r="D9" s="44"/>
      <c r="E9" s="44"/>
      <c r="F9" s="44"/>
      <c r="G9" s="44"/>
      <c r="H9" s="44"/>
      <c r="I9" s="14"/>
      <c r="L9" s="2"/>
      <c r="M9" s="2"/>
      <c r="N9" s="3"/>
    </row>
    <row r="10" spans="1:16" hidden="1" x14ac:dyDescent="0.25">
      <c r="B10" s="15"/>
      <c r="C10" s="15"/>
      <c r="D10" s="15"/>
      <c r="E10" s="16"/>
      <c r="G10" s="17"/>
    </row>
    <row r="11" spans="1:16" ht="63" x14ac:dyDescent="0.25">
      <c r="A11" s="18" t="s">
        <v>286</v>
      </c>
      <c r="B11" s="19" t="s">
        <v>0</v>
      </c>
      <c r="C11" s="19" t="s">
        <v>1</v>
      </c>
      <c r="D11" s="20" t="s">
        <v>2</v>
      </c>
      <c r="E11" s="21" t="s">
        <v>399</v>
      </c>
      <c r="F11" s="21" t="s">
        <v>400</v>
      </c>
      <c r="G11" s="21" t="s">
        <v>404</v>
      </c>
      <c r="H11" s="21" t="s">
        <v>405</v>
      </c>
    </row>
    <row r="12" spans="1:16" x14ac:dyDescent="0.25">
      <c r="A12" s="22"/>
      <c r="B12" s="19" t="s">
        <v>287</v>
      </c>
      <c r="C12" s="19" t="s">
        <v>288</v>
      </c>
      <c r="D12" s="20" t="s">
        <v>289</v>
      </c>
      <c r="E12" s="23">
        <v>4</v>
      </c>
      <c r="F12" s="23">
        <v>5</v>
      </c>
      <c r="G12" s="23">
        <v>6</v>
      </c>
      <c r="H12" s="23">
        <v>7</v>
      </c>
    </row>
    <row r="13" spans="1:16" x14ac:dyDescent="0.25">
      <c r="A13" s="24">
        <v>1</v>
      </c>
      <c r="B13" s="25" t="s">
        <v>3</v>
      </c>
      <c r="C13" s="25" t="s">
        <v>212</v>
      </c>
      <c r="D13" s="26" t="s">
        <v>4</v>
      </c>
      <c r="E13" s="27">
        <f>E14+E30+E40+E52+E60+E65+E81+E91+E95+E136</f>
        <v>416394.35517999995</v>
      </c>
      <c r="F13" s="27">
        <f t="shared" ref="F13:G13" si="0">F14+F30+F40+F52+F60+F65+F81+F91+F95+F136</f>
        <v>416394.35517999995</v>
      </c>
      <c r="G13" s="27">
        <f t="shared" si="0"/>
        <v>64151.58606999999</v>
      </c>
      <c r="H13" s="27">
        <f>F13-G13</f>
        <v>352242.76910999999</v>
      </c>
    </row>
    <row r="14" spans="1:16" outlineLevel="1" x14ac:dyDescent="0.25">
      <c r="A14" s="24">
        <f>A13+1</f>
        <v>2</v>
      </c>
      <c r="B14" s="25" t="s">
        <v>5</v>
      </c>
      <c r="C14" s="25" t="s">
        <v>213</v>
      </c>
      <c r="D14" s="26" t="s">
        <v>6</v>
      </c>
      <c r="E14" s="27">
        <f>E15+E18</f>
        <v>252609.2</v>
      </c>
      <c r="F14" s="27">
        <f>F15+F18</f>
        <v>252609.2</v>
      </c>
      <c r="G14" s="27">
        <f>G15+G18</f>
        <v>44061.050199999998</v>
      </c>
      <c r="H14" s="27">
        <f t="shared" ref="H14:H80" si="1">F14-G14</f>
        <v>208548.14980000001</v>
      </c>
    </row>
    <row r="15" spans="1:16" outlineLevel="2" x14ac:dyDescent="0.25">
      <c r="A15" s="24">
        <f t="shared" ref="A15:A78" si="2">A14+1</f>
        <v>3</v>
      </c>
      <c r="B15" s="25" t="s">
        <v>5</v>
      </c>
      <c r="C15" s="25" t="s">
        <v>214</v>
      </c>
      <c r="D15" s="26" t="s">
        <v>7</v>
      </c>
      <c r="E15" s="27">
        <f>E16</f>
        <v>8069.5</v>
      </c>
      <c r="F15" s="27">
        <f t="shared" ref="F15:G16" si="3">F16</f>
        <v>8069.5</v>
      </c>
      <c r="G15" s="27">
        <f t="shared" si="3"/>
        <v>2087.433</v>
      </c>
      <c r="H15" s="27">
        <f t="shared" si="1"/>
        <v>5982.067</v>
      </c>
    </row>
    <row r="16" spans="1:16" ht="47.25" outlineLevel="3" x14ac:dyDescent="0.25">
      <c r="A16" s="24">
        <f t="shared" si="2"/>
        <v>4</v>
      </c>
      <c r="B16" s="25" t="s">
        <v>5</v>
      </c>
      <c r="C16" s="25" t="s">
        <v>215</v>
      </c>
      <c r="D16" s="26" t="s">
        <v>8</v>
      </c>
      <c r="E16" s="27">
        <f>E17</f>
        <v>8069.5</v>
      </c>
      <c r="F16" s="27">
        <f>F17</f>
        <v>8069.5</v>
      </c>
      <c r="G16" s="27">
        <f t="shared" si="3"/>
        <v>2087.433</v>
      </c>
      <c r="H16" s="27">
        <f t="shared" si="1"/>
        <v>5982.067</v>
      </c>
    </row>
    <row r="17" spans="1:8" ht="157.5" outlineLevel="4" x14ac:dyDescent="0.25">
      <c r="A17" s="24">
        <f t="shared" si="2"/>
        <v>5</v>
      </c>
      <c r="B17" s="25" t="s">
        <v>5</v>
      </c>
      <c r="C17" s="25" t="s">
        <v>216</v>
      </c>
      <c r="D17" s="28" t="s">
        <v>9</v>
      </c>
      <c r="E17" s="27">
        <v>8069.5</v>
      </c>
      <c r="F17" s="27">
        <v>8069.5</v>
      </c>
      <c r="G17" s="27">
        <v>2087.433</v>
      </c>
      <c r="H17" s="27">
        <f t="shared" si="1"/>
        <v>5982.067</v>
      </c>
    </row>
    <row r="18" spans="1:8" outlineLevel="2" x14ac:dyDescent="0.25">
      <c r="A18" s="24">
        <f t="shared" si="2"/>
        <v>6</v>
      </c>
      <c r="B18" s="25" t="s">
        <v>5</v>
      </c>
      <c r="C18" s="25" t="s">
        <v>217</v>
      </c>
      <c r="D18" s="26" t="s">
        <v>10</v>
      </c>
      <c r="E18" s="27">
        <f>SUM(E19:E29)</f>
        <v>244539.7</v>
      </c>
      <c r="F18" s="27">
        <f>SUM(F19:F29)</f>
        <v>244539.7</v>
      </c>
      <c r="G18" s="27">
        <f>SUM(G19:G29)</f>
        <v>41973.617200000001</v>
      </c>
      <c r="H18" s="27">
        <f t="shared" si="1"/>
        <v>202566.0828</v>
      </c>
    </row>
    <row r="19" spans="1:8" ht="236.25" outlineLevel="3" x14ac:dyDescent="0.25">
      <c r="A19" s="24">
        <f t="shared" si="2"/>
        <v>7</v>
      </c>
      <c r="B19" s="25" t="s">
        <v>5</v>
      </c>
      <c r="C19" s="25" t="s">
        <v>218</v>
      </c>
      <c r="D19" s="28" t="s">
        <v>325</v>
      </c>
      <c r="E19" s="27">
        <v>163791</v>
      </c>
      <c r="F19" s="27">
        <v>163791</v>
      </c>
      <c r="G19" s="27">
        <v>27288.880000000001</v>
      </c>
      <c r="H19" s="27">
        <f t="shared" si="1"/>
        <v>136502.12</v>
      </c>
    </row>
    <row r="20" spans="1:8" ht="127.5" customHeight="1" outlineLevel="3" x14ac:dyDescent="0.25">
      <c r="A20" s="24">
        <f t="shared" si="2"/>
        <v>8</v>
      </c>
      <c r="B20" s="25" t="s">
        <v>5</v>
      </c>
      <c r="C20" s="25" t="s">
        <v>219</v>
      </c>
      <c r="D20" s="28" t="s">
        <v>326</v>
      </c>
      <c r="E20" s="27">
        <v>633.70000000000005</v>
      </c>
      <c r="F20" s="27">
        <v>633.70000000000005</v>
      </c>
      <c r="G20" s="27">
        <v>0.80100000000000005</v>
      </c>
      <c r="H20" s="27">
        <f t="shared" si="1"/>
        <v>632.899</v>
      </c>
    </row>
    <row r="21" spans="1:8" ht="96" customHeight="1" outlineLevel="3" x14ac:dyDescent="0.25">
      <c r="A21" s="24">
        <f t="shared" si="2"/>
        <v>9</v>
      </c>
      <c r="B21" s="25" t="s">
        <v>5</v>
      </c>
      <c r="C21" s="25" t="s">
        <v>220</v>
      </c>
      <c r="D21" s="26" t="s">
        <v>327</v>
      </c>
      <c r="E21" s="27">
        <v>3059.1</v>
      </c>
      <c r="F21" s="27">
        <v>3059.1</v>
      </c>
      <c r="G21" s="27">
        <v>316.214</v>
      </c>
      <c r="H21" s="27">
        <f t="shared" si="1"/>
        <v>2742.886</v>
      </c>
    </row>
    <row r="22" spans="1:8" ht="94.5" outlineLevel="7" x14ac:dyDescent="0.25">
      <c r="A22" s="24">
        <f t="shared" si="2"/>
        <v>10</v>
      </c>
      <c r="B22" s="25" t="s">
        <v>5</v>
      </c>
      <c r="C22" s="25" t="s">
        <v>96</v>
      </c>
      <c r="D22" s="28" t="s">
        <v>97</v>
      </c>
      <c r="E22" s="27">
        <v>97.4</v>
      </c>
      <c r="F22" s="27">
        <v>97.4</v>
      </c>
      <c r="G22" s="27">
        <v>9.9220000000000006</v>
      </c>
      <c r="H22" s="27">
        <f t="shared" si="1"/>
        <v>87.478000000000009</v>
      </c>
    </row>
    <row r="23" spans="1:8" ht="44.25" customHeight="1" outlineLevel="3" x14ac:dyDescent="0.25">
      <c r="A23" s="24">
        <f t="shared" si="2"/>
        <v>11</v>
      </c>
      <c r="B23" s="25" t="s">
        <v>5</v>
      </c>
      <c r="C23" s="25" t="s">
        <v>221</v>
      </c>
      <c r="D23" s="26" t="s">
        <v>328</v>
      </c>
      <c r="E23" s="27">
        <v>577</v>
      </c>
      <c r="F23" s="27">
        <v>577</v>
      </c>
      <c r="G23" s="27">
        <v>62.686999999999998</v>
      </c>
      <c r="H23" s="27">
        <f t="shared" si="1"/>
        <v>514.31299999999999</v>
      </c>
    </row>
    <row r="24" spans="1:8" ht="110.25" outlineLevel="3" x14ac:dyDescent="0.25">
      <c r="A24" s="24">
        <f t="shared" si="2"/>
        <v>12</v>
      </c>
      <c r="B24" s="25" t="s">
        <v>5</v>
      </c>
      <c r="C24" s="25" t="s">
        <v>222</v>
      </c>
      <c r="D24" s="26" t="s">
        <v>329</v>
      </c>
      <c r="E24" s="27">
        <v>1140.4000000000001</v>
      </c>
      <c r="F24" s="27">
        <v>1140.4000000000001</v>
      </c>
      <c r="G24" s="27">
        <v>424.29750000000001</v>
      </c>
      <c r="H24" s="27">
        <f t="shared" si="1"/>
        <v>716.10250000000008</v>
      </c>
    </row>
    <row r="25" spans="1:8" ht="121.5" customHeight="1" outlineLevel="3" x14ac:dyDescent="0.25">
      <c r="A25" s="24">
        <f t="shared" si="2"/>
        <v>13</v>
      </c>
      <c r="B25" s="25" t="s">
        <v>5</v>
      </c>
      <c r="C25" s="25" t="s">
        <v>223</v>
      </c>
      <c r="D25" s="26" t="s">
        <v>330</v>
      </c>
      <c r="E25" s="27">
        <v>11935.1</v>
      </c>
      <c r="F25" s="27">
        <v>11935.1</v>
      </c>
      <c r="G25" s="27">
        <v>634.27700000000004</v>
      </c>
      <c r="H25" s="27">
        <f t="shared" si="1"/>
        <v>11300.823</v>
      </c>
    </row>
    <row r="26" spans="1:8" ht="345.75" customHeight="1" outlineLevel="4" x14ac:dyDescent="0.25">
      <c r="A26" s="24">
        <f t="shared" si="2"/>
        <v>14</v>
      </c>
      <c r="B26" s="25" t="s">
        <v>5</v>
      </c>
      <c r="C26" s="25" t="s">
        <v>90</v>
      </c>
      <c r="D26" s="28" t="s">
        <v>91</v>
      </c>
      <c r="E26" s="27">
        <v>305</v>
      </c>
      <c r="F26" s="27">
        <v>305</v>
      </c>
      <c r="G26" s="27">
        <v>0.81899999999999995</v>
      </c>
      <c r="H26" s="27">
        <f t="shared" si="1"/>
        <v>304.18099999999998</v>
      </c>
    </row>
    <row r="27" spans="1:8" ht="63" outlineLevel="4" x14ac:dyDescent="0.25">
      <c r="A27" s="24">
        <f t="shared" si="2"/>
        <v>15</v>
      </c>
      <c r="B27" s="25"/>
      <c r="C27" s="25" t="s">
        <v>92</v>
      </c>
      <c r="D27" s="28" t="s">
        <v>409</v>
      </c>
      <c r="E27" s="27">
        <v>0</v>
      </c>
      <c r="F27" s="27">
        <v>0</v>
      </c>
      <c r="G27" s="27">
        <v>5.0700000000000002E-2</v>
      </c>
      <c r="H27" s="27">
        <f t="shared" si="1"/>
        <v>-5.0700000000000002E-2</v>
      </c>
    </row>
    <row r="28" spans="1:8" ht="63" outlineLevel="4" x14ac:dyDescent="0.25">
      <c r="A28" s="24">
        <f t="shared" si="2"/>
        <v>16</v>
      </c>
      <c r="B28" s="25" t="s">
        <v>5</v>
      </c>
      <c r="C28" s="25" t="s">
        <v>408</v>
      </c>
      <c r="D28" s="28" t="s">
        <v>93</v>
      </c>
      <c r="E28" s="27">
        <v>63000.2</v>
      </c>
      <c r="F28" s="27">
        <v>63000.2</v>
      </c>
      <c r="G28" s="27">
        <v>13235.669</v>
      </c>
      <c r="H28" s="27">
        <f t="shared" si="1"/>
        <v>49764.530999999995</v>
      </c>
    </row>
    <row r="29" spans="1:8" ht="63" outlineLevel="4" x14ac:dyDescent="0.25">
      <c r="A29" s="24">
        <f t="shared" si="2"/>
        <v>17</v>
      </c>
      <c r="B29" s="25" t="s">
        <v>5</v>
      </c>
      <c r="C29" s="25" t="s">
        <v>94</v>
      </c>
      <c r="D29" s="28" t="s">
        <v>95</v>
      </c>
      <c r="E29" s="27">
        <v>0.8</v>
      </c>
      <c r="F29" s="27">
        <v>0.8</v>
      </c>
      <c r="G29" s="27">
        <v>0</v>
      </c>
      <c r="H29" s="27">
        <f t="shared" si="1"/>
        <v>0.8</v>
      </c>
    </row>
    <row r="30" spans="1:8" ht="31.5" outlineLevel="1" x14ac:dyDescent="0.25">
      <c r="A30" s="24">
        <f t="shared" si="2"/>
        <v>18</v>
      </c>
      <c r="B30" s="25" t="s">
        <v>5</v>
      </c>
      <c r="C30" s="25" t="s">
        <v>224</v>
      </c>
      <c r="D30" s="26" t="s">
        <v>11</v>
      </c>
      <c r="E30" s="27">
        <f>E31</f>
        <v>9772.8000000000011</v>
      </c>
      <c r="F30" s="27">
        <f t="shared" ref="F30:G30" si="4">F31</f>
        <v>9772.8000000000011</v>
      </c>
      <c r="G30" s="27">
        <f t="shared" si="4"/>
        <v>2226.241</v>
      </c>
      <c r="H30" s="27">
        <f t="shared" si="1"/>
        <v>7546.5590000000011</v>
      </c>
    </row>
    <row r="31" spans="1:8" ht="31.5" outlineLevel="2" x14ac:dyDescent="0.25">
      <c r="A31" s="24">
        <f t="shared" si="2"/>
        <v>19</v>
      </c>
      <c r="B31" s="25" t="s">
        <v>5</v>
      </c>
      <c r="C31" s="25" t="s">
        <v>225</v>
      </c>
      <c r="D31" s="26" t="s">
        <v>12</v>
      </c>
      <c r="E31" s="27">
        <f>E32+E34+E36+E38</f>
        <v>9772.8000000000011</v>
      </c>
      <c r="F31" s="27">
        <f>F32+F34+F36+F38</f>
        <v>9772.8000000000011</v>
      </c>
      <c r="G31" s="27">
        <f>G32+G34+G36+G38</f>
        <v>2226.241</v>
      </c>
      <c r="H31" s="27">
        <f t="shared" si="1"/>
        <v>7546.5590000000011</v>
      </c>
    </row>
    <row r="32" spans="1:8" ht="78.75" outlineLevel="3" x14ac:dyDescent="0.25">
      <c r="A32" s="24">
        <f t="shared" si="2"/>
        <v>20</v>
      </c>
      <c r="B32" s="25" t="s">
        <v>5</v>
      </c>
      <c r="C32" s="25" t="s">
        <v>226</v>
      </c>
      <c r="D32" s="26" t="s">
        <v>13</v>
      </c>
      <c r="E32" s="27">
        <f>E33</f>
        <v>5062</v>
      </c>
      <c r="F32" s="27">
        <f t="shared" ref="F32:G32" si="5">F33</f>
        <v>5062</v>
      </c>
      <c r="G32" s="27">
        <f t="shared" si="5"/>
        <v>1105.597</v>
      </c>
      <c r="H32" s="27">
        <f t="shared" si="1"/>
        <v>3956.4030000000002</v>
      </c>
    </row>
    <row r="33" spans="1:8" ht="110.25" outlineLevel="4" x14ac:dyDescent="0.25">
      <c r="A33" s="24">
        <f t="shared" si="2"/>
        <v>21</v>
      </c>
      <c r="B33" s="25" t="s">
        <v>5</v>
      </c>
      <c r="C33" s="25" t="s">
        <v>227</v>
      </c>
      <c r="D33" s="28" t="s">
        <v>14</v>
      </c>
      <c r="E33" s="27">
        <v>5062</v>
      </c>
      <c r="F33" s="27">
        <v>5062</v>
      </c>
      <c r="G33" s="27">
        <v>1105.597</v>
      </c>
      <c r="H33" s="27">
        <f t="shared" si="1"/>
        <v>3956.4030000000002</v>
      </c>
    </row>
    <row r="34" spans="1:8" ht="94.5" outlineLevel="3" x14ac:dyDescent="0.25">
      <c r="A34" s="24">
        <f t="shared" si="2"/>
        <v>22</v>
      </c>
      <c r="B34" s="25" t="s">
        <v>5</v>
      </c>
      <c r="C34" s="25" t="s">
        <v>228</v>
      </c>
      <c r="D34" s="28" t="s">
        <v>15</v>
      </c>
      <c r="E34" s="27">
        <f>E35</f>
        <v>24</v>
      </c>
      <c r="F34" s="27">
        <f t="shared" ref="F34:G34" si="6">F35</f>
        <v>24</v>
      </c>
      <c r="G34" s="27">
        <f t="shared" si="6"/>
        <v>5.0069999999999997</v>
      </c>
      <c r="H34" s="27">
        <f t="shared" si="1"/>
        <v>18.993000000000002</v>
      </c>
    </row>
    <row r="35" spans="1:8" ht="126" outlineLevel="4" x14ac:dyDescent="0.25">
      <c r="A35" s="24">
        <f t="shared" si="2"/>
        <v>23</v>
      </c>
      <c r="B35" s="25" t="s">
        <v>5</v>
      </c>
      <c r="C35" s="25" t="s">
        <v>229</v>
      </c>
      <c r="D35" s="28" t="s">
        <v>16</v>
      </c>
      <c r="E35" s="27">
        <v>24</v>
      </c>
      <c r="F35" s="27">
        <v>24</v>
      </c>
      <c r="G35" s="27">
        <v>5.0069999999999997</v>
      </c>
      <c r="H35" s="27">
        <f t="shared" si="1"/>
        <v>18.993000000000002</v>
      </c>
    </row>
    <row r="36" spans="1:8" ht="78.75" outlineLevel="3" x14ac:dyDescent="0.25">
      <c r="A36" s="24">
        <f t="shared" si="2"/>
        <v>24</v>
      </c>
      <c r="B36" s="25" t="s">
        <v>5</v>
      </c>
      <c r="C36" s="25" t="s">
        <v>230</v>
      </c>
      <c r="D36" s="26" t="s">
        <v>17</v>
      </c>
      <c r="E36" s="27">
        <f>E37</f>
        <v>5060.7</v>
      </c>
      <c r="F36" s="27">
        <f t="shared" ref="F36:G36" si="7">F37</f>
        <v>5060.7</v>
      </c>
      <c r="G36" s="27">
        <f t="shared" si="7"/>
        <v>1224.807</v>
      </c>
      <c r="H36" s="27">
        <f t="shared" si="1"/>
        <v>3835.893</v>
      </c>
    </row>
    <row r="37" spans="1:8" ht="126" outlineLevel="4" x14ac:dyDescent="0.25">
      <c r="A37" s="24">
        <f t="shared" si="2"/>
        <v>25</v>
      </c>
      <c r="B37" s="25" t="s">
        <v>5</v>
      </c>
      <c r="C37" s="25" t="s">
        <v>231</v>
      </c>
      <c r="D37" s="28" t="s">
        <v>18</v>
      </c>
      <c r="E37" s="27">
        <v>5060.7</v>
      </c>
      <c r="F37" s="27">
        <v>5060.7</v>
      </c>
      <c r="G37" s="27">
        <v>1224.807</v>
      </c>
      <c r="H37" s="27">
        <f t="shared" si="1"/>
        <v>3835.893</v>
      </c>
    </row>
    <row r="38" spans="1:8" ht="78.75" outlineLevel="3" x14ac:dyDescent="0.25">
      <c r="A38" s="24">
        <f t="shared" si="2"/>
        <v>26</v>
      </c>
      <c r="B38" s="25" t="s">
        <v>5</v>
      </c>
      <c r="C38" s="25" t="s">
        <v>232</v>
      </c>
      <c r="D38" s="26" t="s">
        <v>19</v>
      </c>
      <c r="E38" s="27">
        <f>E39</f>
        <v>-373.9</v>
      </c>
      <c r="F38" s="27">
        <f t="shared" ref="F38:G38" si="8">F39</f>
        <v>-373.9</v>
      </c>
      <c r="G38" s="27">
        <f t="shared" si="8"/>
        <v>-109.17</v>
      </c>
      <c r="H38" s="27">
        <f t="shared" si="1"/>
        <v>-264.72999999999996</v>
      </c>
    </row>
    <row r="39" spans="1:8" ht="126" outlineLevel="4" x14ac:dyDescent="0.25">
      <c r="A39" s="24">
        <f t="shared" si="2"/>
        <v>27</v>
      </c>
      <c r="B39" s="25" t="s">
        <v>5</v>
      </c>
      <c r="C39" s="25" t="s">
        <v>233</v>
      </c>
      <c r="D39" s="28" t="s">
        <v>20</v>
      </c>
      <c r="E39" s="27">
        <v>-373.9</v>
      </c>
      <c r="F39" s="27">
        <v>-373.9</v>
      </c>
      <c r="G39" s="27">
        <v>-109.17</v>
      </c>
      <c r="H39" s="27">
        <f t="shared" si="1"/>
        <v>-264.72999999999996</v>
      </c>
    </row>
    <row r="40" spans="1:8" outlineLevel="1" x14ac:dyDescent="0.25">
      <c r="A40" s="24">
        <f t="shared" si="2"/>
        <v>28</v>
      </c>
      <c r="B40" s="25" t="s">
        <v>5</v>
      </c>
      <c r="C40" s="25" t="s">
        <v>234</v>
      </c>
      <c r="D40" s="26" t="s">
        <v>21</v>
      </c>
      <c r="E40" s="27">
        <f>E41+E46+E48+E50</f>
        <v>64263.1</v>
      </c>
      <c r="F40" s="27">
        <f>F41+F46+F48+F50</f>
        <v>64263.1</v>
      </c>
      <c r="G40" s="27">
        <f>G41+G46+G48+G50</f>
        <v>5887.3901699999997</v>
      </c>
      <c r="H40" s="27">
        <f t="shared" si="1"/>
        <v>58375.70983</v>
      </c>
    </row>
    <row r="41" spans="1:8" ht="31.5" outlineLevel="2" x14ac:dyDescent="0.25">
      <c r="A41" s="24">
        <f t="shared" si="2"/>
        <v>29</v>
      </c>
      <c r="B41" s="25" t="s">
        <v>5</v>
      </c>
      <c r="C41" s="25" t="s">
        <v>235</v>
      </c>
      <c r="D41" s="26" t="s">
        <v>22</v>
      </c>
      <c r="E41" s="27">
        <f>E42+E44</f>
        <v>50717.399999999994</v>
      </c>
      <c r="F41" s="27">
        <f>F42+F44</f>
        <v>50717.399999999994</v>
      </c>
      <c r="G41" s="27">
        <f>G42+G44</f>
        <v>3340.2655</v>
      </c>
      <c r="H41" s="27">
        <f t="shared" si="1"/>
        <v>47377.134499999993</v>
      </c>
    </row>
    <row r="42" spans="1:8" ht="31.5" outlineLevel="3" x14ac:dyDescent="0.25">
      <c r="A42" s="24">
        <f t="shared" si="2"/>
        <v>30</v>
      </c>
      <c r="B42" s="25" t="s">
        <v>5</v>
      </c>
      <c r="C42" s="25" t="s">
        <v>236</v>
      </c>
      <c r="D42" s="26" t="s">
        <v>23</v>
      </c>
      <c r="E42" s="27">
        <f>E43</f>
        <v>24183.1</v>
      </c>
      <c r="F42" s="27">
        <f t="shared" ref="F42:G42" si="9">F43</f>
        <v>24183.1</v>
      </c>
      <c r="G42" s="27">
        <f t="shared" si="9"/>
        <v>1489.8924999999999</v>
      </c>
      <c r="H42" s="27">
        <f t="shared" si="1"/>
        <v>22693.207499999997</v>
      </c>
    </row>
    <row r="43" spans="1:8" ht="31.5" outlineLevel="4" x14ac:dyDescent="0.25">
      <c r="A43" s="24">
        <f t="shared" si="2"/>
        <v>31</v>
      </c>
      <c r="B43" s="25" t="s">
        <v>5</v>
      </c>
      <c r="C43" s="25" t="s">
        <v>237</v>
      </c>
      <c r="D43" s="26" t="s">
        <v>23</v>
      </c>
      <c r="E43" s="27">
        <v>24183.1</v>
      </c>
      <c r="F43" s="27">
        <v>24183.1</v>
      </c>
      <c r="G43" s="27">
        <v>1489.8924999999999</v>
      </c>
      <c r="H43" s="27">
        <f t="shared" si="1"/>
        <v>22693.207499999997</v>
      </c>
    </row>
    <row r="44" spans="1:8" ht="47.25" outlineLevel="3" x14ac:dyDescent="0.25">
      <c r="A44" s="24">
        <f t="shared" si="2"/>
        <v>32</v>
      </c>
      <c r="B44" s="25" t="s">
        <v>5</v>
      </c>
      <c r="C44" s="25" t="s">
        <v>238</v>
      </c>
      <c r="D44" s="26" t="s">
        <v>24</v>
      </c>
      <c r="E44" s="27">
        <f>E45</f>
        <v>26534.3</v>
      </c>
      <c r="F44" s="27">
        <f t="shared" ref="F44:G44" si="10">F45</f>
        <v>26534.3</v>
      </c>
      <c r="G44" s="27">
        <f t="shared" si="10"/>
        <v>1850.373</v>
      </c>
      <c r="H44" s="27">
        <f t="shared" si="1"/>
        <v>24683.927</v>
      </c>
    </row>
    <row r="45" spans="1:8" ht="63" outlineLevel="4" x14ac:dyDescent="0.25">
      <c r="A45" s="24">
        <f t="shared" si="2"/>
        <v>33</v>
      </c>
      <c r="B45" s="25" t="s">
        <v>5</v>
      </c>
      <c r="C45" s="25" t="s">
        <v>239</v>
      </c>
      <c r="D45" s="26" t="s">
        <v>25</v>
      </c>
      <c r="E45" s="27">
        <v>26534.3</v>
      </c>
      <c r="F45" s="27">
        <v>26534.3</v>
      </c>
      <c r="G45" s="27">
        <v>1850.373</v>
      </c>
      <c r="H45" s="27">
        <f t="shared" si="1"/>
        <v>24683.927</v>
      </c>
    </row>
    <row r="46" spans="1:8" ht="31.5" outlineLevel="2" x14ac:dyDescent="0.25">
      <c r="A46" s="24">
        <f t="shared" si="2"/>
        <v>34</v>
      </c>
      <c r="B46" s="25" t="s">
        <v>5</v>
      </c>
      <c r="C46" s="25" t="s">
        <v>240</v>
      </c>
      <c r="D46" s="26" t="s">
        <v>26</v>
      </c>
      <c r="E46" s="27">
        <f>E47</f>
        <v>5.9</v>
      </c>
      <c r="F46" s="27">
        <f t="shared" ref="F46:G46" si="11">F47</f>
        <v>5.9</v>
      </c>
      <c r="G46" s="27">
        <f t="shared" si="11"/>
        <v>2.6700000000000001E-3</v>
      </c>
      <c r="H46" s="27">
        <f t="shared" si="1"/>
        <v>5.8973300000000002</v>
      </c>
    </row>
    <row r="47" spans="1:8" ht="31.5" outlineLevel="3" x14ac:dyDescent="0.25">
      <c r="A47" s="24">
        <f t="shared" si="2"/>
        <v>35</v>
      </c>
      <c r="B47" s="25" t="s">
        <v>5</v>
      </c>
      <c r="C47" s="25" t="s">
        <v>241</v>
      </c>
      <c r="D47" s="26" t="s">
        <v>26</v>
      </c>
      <c r="E47" s="27">
        <v>5.9</v>
      </c>
      <c r="F47" s="27">
        <v>5.9</v>
      </c>
      <c r="G47" s="27">
        <v>2.6700000000000001E-3</v>
      </c>
      <c r="H47" s="27">
        <f t="shared" si="1"/>
        <v>5.8973300000000002</v>
      </c>
    </row>
    <row r="48" spans="1:8" outlineLevel="2" x14ac:dyDescent="0.25">
      <c r="A48" s="24">
        <f t="shared" si="2"/>
        <v>36</v>
      </c>
      <c r="B48" s="25" t="s">
        <v>5</v>
      </c>
      <c r="C48" s="25" t="s">
        <v>242</v>
      </c>
      <c r="D48" s="26" t="s">
        <v>27</v>
      </c>
      <c r="E48" s="27">
        <f>E49</f>
        <v>5408.8</v>
      </c>
      <c r="F48" s="27">
        <f t="shared" ref="F48:G48" si="12">F49</f>
        <v>5408.8</v>
      </c>
      <c r="G48" s="27">
        <f t="shared" si="12"/>
        <v>2501.8690000000001</v>
      </c>
      <c r="H48" s="27">
        <f t="shared" si="1"/>
        <v>2906.931</v>
      </c>
    </row>
    <row r="49" spans="1:8" outlineLevel="3" x14ac:dyDescent="0.25">
      <c r="A49" s="24">
        <f t="shared" si="2"/>
        <v>37</v>
      </c>
      <c r="B49" s="25" t="s">
        <v>5</v>
      </c>
      <c r="C49" s="25" t="s">
        <v>243</v>
      </c>
      <c r="D49" s="26" t="s">
        <v>27</v>
      </c>
      <c r="E49" s="27">
        <v>5408.8</v>
      </c>
      <c r="F49" s="27">
        <v>5408.8</v>
      </c>
      <c r="G49" s="27">
        <v>2501.8690000000001</v>
      </c>
      <c r="H49" s="27">
        <f t="shared" si="1"/>
        <v>2906.931</v>
      </c>
    </row>
    <row r="50" spans="1:8" ht="31.5" outlineLevel="2" x14ac:dyDescent="0.25">
      <c r="A50" s="24">
        <f t="shared" si="2"/>
        <v>38</v>
      </c>
      <c r="B50" s="25" t="s">
        <v>5</v>
      </c>
      <c r="C50" s="25" t="s">
        <v>244</v>
      </c>
      <c r="D50" s="26" t="s">
        <v>28</v>
      </c>
      <c r="E50" s="27">
        <f>E51</f>
        <v>8131</v>
      </c>
      <c r="F50" s="27">
        <f t="shared" ref="F50:G50" si="13">F51</f>
        <v>8131</v>
      </c>
      <c r="G50" s="27">
        <f t="shared" si="13"/>
        <v>45.253</v>
      </c>
      <c r="H50" s="27">
        <f t="shared" si="1"/>
        <v>8085.7470000000003</v>
      </c>
    </row>
    <row r="51" spans="1:8" ht="47.25" outlineLevel="3" x14ac:dyDescent="0.25">
      <c r="A51" s="24">
        <f t="shared" si="2"/>
        <v>39</v>
      </c>
      <c r="B51" s="25" t="s">
        <v>5</v>
      </c>
      <c r="C51" s="25" t="s">
        <v>245</v>
      </c>
      <c r="D51" s="26" t="s">
        <v>29</v>
      </c>
      <c r="E51" s="27">
        <v>8131</v>
      </c>
      <c r="F51" s="27">
        <v>8131</v>
      </c>
      <c r="G51" s="27">
        <v>45.253</v>
      </c>
      <c r="H51" s="27">
        <f t="shared" si="1"/>
        <v>8085.7470000000003</v>
      </c>
    </row>
    <row r="52" spans="1:8" outlineLevel="1" x14ac:dyDescent="0.25">
      <c r="A52" s="24">
        <f t="shared" si="2"/>
        <v>40</v>
      </c>
      <c r="B52" s="25" t="s">
        <v>5</v>
      </c>
      <c r="C52" s="25" t="s">
        <v>246</v>
      </c>
      <c r="D52" s="26" t="s">
        <v>30</v>
      </c>
      <c r="E52" s="27">
        <f>E53+E55</f>
        <v>28994.799999999999</v>
      </c>
      <c r="F52" s="27">
        <f>F53+F55</f>
        <v>28994.799999999999</v>
      </c>
      <c r="G52" s="27">
        <f>G53+G55</f>
        <v>4282.7</v>
      </c>
      <c r="H52" s="27">
        <f t="shared" si="1"/>
        <v>24712.1</v>
      </c>
    </row>
    <row r="53" spans="1:8" outlineLevel="2" x14ac:dyDescent="0.25">
      <c r="A53" s="24">
        <f t="shared" si="2"/>
        <v>41</v>
      </c>
      <c r="B53" s="25" t="s">
        <v>5</v>
      </c>
      <c r="C53" s="25" t="s">
        <v>247</v>
      </c>
      <c r="D53" s="26" t="s">
        <v>31</v>
      </c>
      <c r="E53" s="27">
        <f>E54</f>
        <v>7319.2</v>
      </c>
      <c r="F53" s="27">
        <f t="shared" ref="F53:G53" si="14">F54</f>
        <v>7319.2</v>
      </c>
      <c r="G53" s="27">
        <f t="shared" si="14"/>
        <v>371.80900000000003</v>
      </c>
      <c r="H53" s="27">
        <f t="shared" si="1"/>
        <v>6947.3909999999996</v>
      </c>
    </row>
    <row r="54" spans="1:8" ht="47.25" outlineLevel="3" x14ac:dyDescent="0.25">
      <c r="A54" s="24">
        <f t="shared" si="2"/>
        <v>42</v>
      </c>
      <c r="B54" s="25" t="s">
        <v>5</v>
      </c>
      <c r="C54" s="25" t="s">
        <v>248</v>
      </c>
      <c r="D54" s="26" t="s">
        <v>32</v>
      </c>
      <c r="E54" s="27">
        <v>7319.2</v>
      </c>
      <c r="F54" s="27">
        <v>7319.2</v>
      </c>
      <c r="G54" s="27">
        <v>371.80900000000003</v>
      </c>
      <c r="H54" s="27">
        <f t="shared" si="1"/>
        <v>6947.3909999999996</v>
      </c>
    </row>
    <row r="55" spans="1:8" outlineLevel="2" x14ac:dyDescent="0.25">
      <c r="A55" s="24">
        <f t="shared" si="2"/>
        <v>43</v>
      </c>
      <c r="B55" s="25" t="s">
        <v>5</v>
      </c>
      <c r="C55" s="25" t="s">
        <v>249</v>
      </c>
      <c r="D55" s="26" t="s">
        <v>33</v>
      </c>
      <c r="E55" s="27">
        <f>E56+E58</f>
        <v>21675.599999999999</v>
      </c>
      <c r="F55" s="27">
        <f>F56+F58</f>
        <v>21675.599999999999</v>
      </c>
      <c r="G55" s="27">
        <f>G56+G58</f>
        <v>3910.8909999999996</v>
      </c>
      <c r="H55" s="27">
        <f t="shared" si="1"/>
        <v>17764.708999999999</v>
      </c>
    </row>
    <row r="56" spans="1:8" outlineLevel="3" x14ac:dyDescent="0.25">
      <c r="A56" s="24">
        <f t="shared" si="2"/>
        <v>44</v>
      </c>
      <c r="B56" s="25" t="s">
        <v>5</v>
      </c>
      <c r="C56" s="25" t="s">
        <v>250</v>
      </c>
      <c r="D56" s="26" t="s">
        <v>34</v>
      </c>
      <c r="E56" s="27">
        <f>E57</f>
        <v>14640</v>
      </c>
      <c r="F56" s="27">
        <f t="shared" ref="F56:G56" si="15">F57</f>
        <v>14640</v>
      </c>
      <c r="G56" s="27">
        <f t="shared" si="15"/>
        <v>3427.9969999999998</v>
      </c>
      <c r="H56" s="27">
        <f t="shared" si="1"/>
        <v>11212.003000000001</v>
      </c>
    </row>
    <row r="57" spans="1:8" ht="31.5" outlineLevel="4" x14ac:dyDescent="0.25">
      <c r="A57" s="24">
        <f t="shared" si="2"/>
        <v>45</v>
      </c>
      <c r="B57" s="25" t="s">
        <v>5</v>
      </c>
      <c r="C57" s="25" t="s">
        <v>251</v>
      </c>
      <c r="D57" s="26" t="s">
        <v>35</v>
      </c>
      <c r="E57" s="27">
        <v>14640</v>
      </c>
      <c r="F57" s="27">
        <v>14640</v>
      </c>
      <c r="G57" s="27">
        <v>3427.9969999999998</v>
      </c>
      <c r="H57" s="27">
        <f t="shared" si="1"/>
        <v>11212.003000000001</v>
      </c>
    </row>
    <row r="58" spans="1:8" outlineLevel="3" x14ac:dyDescent="0.25">
      <c r="A58" s="24">
        <f t="shared" si="2"/>
        <v>46</v>
      </c>
      <c r="B58" s="25" t="s">
        <v>5</v>
      </c>
      <c r="C58" s="25" t="s">
        <v>252</v>
      </c>
      <c r="D58" s="26" t="s">
        <v>36</v>
      </c>
      <c r="E58" s="27">
        <f>E59</f>
        <v>7035.6</v>
      </c>
      <c r="F58" s="27">
        <f t="shared" ref="F58:G58" si="16">F59</f>
        <v>7035.6</v>
      </c>
      <c r="G58" s="27">
        <f t="shared" si="16"/>
        <v>482.89400000000001</v>
      </c>
      <c r="H58" s="27">
        <f t="shared" si="1"/>
        <v>6552.7060000000001</v>
      </c>
    </row>
    <row r="59" spans="1:8" ht="31.5" outlineLevel="4" x14ac:dyDescent="0.25">
      <c r="A59" s="24">
        <f t="shared" si="2"/>
        <v>47</v>
      </c>
      <c r="B59" s="25" t="s">
        <v>5</v>
      </c>
      <c r="C59" s="25" t="s">
        <v>253</v>
      </c>
      <c r="D59" s="26" t="s">
        <v>37</v>
      </c>
      <c r="E59" s="27">
        <v>7035.6</v>
      </c>
      <c r="F59" s="27">
        <v>7035.6</v>
      </c>
      <c r="G59" s="27">
        <v>482.89400000000001</v>
      </c>
      <c r="H59" s="27">
        <f t="shared" si="1"/>
        <v>6552.7060000000001</v>
      </c>
    </row>
    <row r="60" spans="1:8" outlineLevel="1" x14ac:dyDescent="0.25">
      <c r="A60" s="24">
        <f t="shared" si="2"/>
        <v>48</v>
      </c>
      <c r="B60" s="25" t="s">
        <v>5</v>
      </c>
      <c r="C60" s="25" t="s">
        <v>254</v>
      </c>
      <c r="D60" s="26" t="s">
        <v>38</v>
      </c>
      <c r="E60" s="27">
        <f t="shared" ref="E60:F60" si="17">E61+E63</f>
        <v>21818.1</v>
      </c>
      <c r="F60" s="27">
        <f t="shared" si="17"/>
        <v>21818.1</v>
      </c>
      <c r="G60" s="27">
        <f>G61+G63</f>
        <v>4615.1790000000001</v>
      </c>
      <c r="H60" s="27">
        <f t="shared" si="1"/>
        <v>17202.920999999998</v>
      </c>
    </row>
    <row r="61" spans="1:8" ht="31.5" outlineLevel="2" x14ac:dyDescent="0.25">
      <c r="A61" s="24">
        <f t="shared" si="2"/>
        <v>49</v>
      </c>
      <c r="B61" s="25" t="s">
        <v>5</v>
      </c>
      <c r="C61" s="25" t="s">
        <v>255</v>
      </c>
      <c r="D61" s="26" t="s">
        <v>84</v>
      </c>
      <c r="E61" s="27">
        <f>E62</f>
        <v>21818.1</v>
      </c>
      <c r="F61" s="27">
        <f t="shared" ref="F61:G61" si="18">F62</f>
        <v>21818.1</v>
      </c>
      <c r="G61" s="27">
        <f t="shared" si="18"/>
        <v>4614.7790000000005</v>
      </c>
      <c r="H61" s="27">
        <f t="shared" si="1"/>
        <v>17203.320999999996</v>
      </c>
    </row>
    <row r="62" spans="1:8" ht="47.25" outlineLevel="3" x14ac:dyDescent="0.25">
      <c r="A62" s="24">
        <f t="shared" si="2"/>
        <v>50</v>
      </c>
      <c r="B62" s="25" t="s">
        <v>5</v>
      </c>
      <c r="C62" s="25" t="s">
        <v>256</v>
      </c>
      <c r="D62" s="26" t="s">
        <v>85</v>
      </c>
      <c r="E62" s="27">
        <v>21818.1</v>
      </c>
      <c r="F62" s="27">
        <v>21818.1</v>
      </c>
      <c r="G62" s="27">
        <v>4614.7790000000005</v>
      </c>
      <c r="H62" s="27">
        <f t="shared" si="1"/>
        <v>17203.320999999996</v>
      </c>
    </row>
    <row r="63" spans="1:8" ht="47.25" outlineLevel="3" x14ac:dyDescent="0.25">
      <c r="A63" s="24">
        <f t="shared" si="2"/>
        <v>51</v>
      </c>
      <c r="B63" s="25" t="s">
        <v>5</v>
      </c>
      <c r="C63" s="25" t="s">
        <v>410</v>
      </c>
      <c r="D63" s="26" t="s">
        <v>412</v>
      </c>
      <c r="E63" s="27">
        <f>E64</f>
        <v>0</v>
      </c>
      <c r="F63" s="27">
        <f t="shared" ref="F63:G63" si="19">F64</f>
        <v>0</v>
      </c>
      <c r="G63" s="27">
        <f t="shared" si="19"/>
        <v>0.4</v>
      </c>
      <c r="H63" s="27">
        <f t="shared" si="1"/>
        <v>-0.4</v>
      </c>
    </row>
    <row r="64" spans="1:8" ht="78.75" outlineLevel="3" x14ac:dyDescent="0.25">
      <c r="A64" s="24">
        <f t="shared" si="2"/>
        <v>52</v>
      </c>
      <c r="B64" s="25" t="s">
        <v>5</v>
      </c>
      <c r="C64" s="25" t="s">
        <v>411</v>
      </c>
      <c r="D64" s="26" t="s">
        <v>413</v>
      </c>
      <c r="E64" s="27">
        <v>0</v>
      </c>
      <c r="F64" s="27">
        <v>0</v>
      </c>
      <c r="G64" s="27">
        <v>0.4</v>
      </c>
      <c r="H64" s="27">
        <f t="shared" si="1"/>
        <v>-0.4</v>
      </c>
    </row>
    <row r="65" spans="1:8" ht="47.25" outlineLevel="1" x14ac:dyDescent="0.25">
      <c r="A65" s="24">
        <f t="shared" si="2"/>
        <v>53</v>
      </c>
      <c r="B65" s="25" t="s">
        <v>3</v>
      </c>
      <c r="C65" s="25" t="s">
        <v>257</v>
      </c>
      <c r="D65" s="26" t="s">
        <v>39</v>
      </c>
      <c r="E65" s="27">
        <f>E66+E78</f>
        <v>22127.444000000003</v>
      </c>
      <c r="F65" s="27">
        <f>F66+F78</f>
        <v>22127.444000000003</v>
      </c>
      <c r="G65" s="27">
        <f>G66+G78</f>
        <v>1249.2881</v>
      </c>
      <c r="H65" s="27">
        <f t="shared" si="1"/>
        <v>20878.155900000002</v>
      </c>
    </row>
    <row r="66" spans="1:8" ht="94.5" outlineLevel="2" x14ac:dyDescent="0.25">
      <c r="A66" s="24">
        <f t="shared" si="2"/>
        <v>54</v>
      </c>
      <c r="B66" s="25" t="s">
        <v>89</v>
      </c>
      <c r="C66" s="25" t="s">
        <v>258</v>
      </c>
      <c r="D66" s="28" t="s">
        <v>40</v>
      </c>
      <c r="E66" s="27">
        <f>E67+E69+E71+E76</f>
        <v>21906.044000000002</v>
      </c>
      <c r="F66" s="27">
        <f>F67+F69+F71+F76</f>
        <v>21906.044000000002</v>
      </c>
      <c r="G66" s="27">
        <f>G67+G69+G71+G76</f>
        <v>1189.2726</v>
      </c>
      <c r="H66" s="27">
        <f t="shared" si="1"/>
        <v>20716.771400000001</v>
      </c>
    </row>
    <row r="67" spans="1:8" ht="63" outlineLevel="3" x14ac:dyDescent="0.25">
      <c r="A67" s="24">
        <f t="shared" si="2"/>
        <v>55</v>
      </c>
      <c r="B67" s="25" t="s">
        <v>89</v>
      </c>
      <c r="C67" s="25" t="s">
        <v>259</v>
      </c>
      <c r="D67" s="26" t="s">
        <v>41</v>
      </c>
      <c r="E67" s="27">
        <f>E68</f>
        <v>10621</v>
      </c>
      <c r="F67" s="27">
        <f t="shared" ref="F67:G67" si="20">F68</f>
        <v>10621</v>
      </c>
      <c r="G67" s="27">
        <f t="shared" si="20"/>
        <v>389.03899999999999</v>
      </c>
      <c r="H67" s="27">
        <f t="shared" si="1"/>
        <v>10231.960999999999</v>
      </c>
    </row>
    <row r="68" spans="1:8" ht="78.75" outlineLevel="4" x14ac:dyDescent="0.25">
      <c r="A68" s="24">
        <f t="shared" si="2"/>
        <v>56</v>
      </c>
      <c r="B68" s="25" t="s">
        <v>89</v>
      </c>
      <c r="C68" s="25" t="s">
        <v>260</v>
      </c>
      <c r="D68" s="28" t="s">
        <v>42</v>
      </c>
      <c r="E68" s="27">
        <v>10621</v>
      </c>
      <c r="F68" s="27">
        <v>10621</v>
      </c>
      <c r="G68" s="27">
        <v>389.03899999999999</v>
      </c>
      <c r="H68" s="27">
        <f t="shared" si="1"/>
        <v>10231.960999999999</v>
      </c>
    </row>
    <row r="69" spans="1:8" ht="78.75" outlineLevel="3" x14ac:dyDescent="0.25">
      <c r="A69" s="24">
        <f t="shared" si="2"/>
        <v>57</v>
      </c>
      <c r="B69" s="25" t="s">
        <v>89</v>
      </c>
      <c r="C69" s="25" t="s">
        <v>261</v>
      </c>
      <c r="D69" s="28" t="s">
        <v>43</v>
      </c>
      <c r="E69" s="27">
        <f>E70</f>
        <v>4551.7</v>
      </c>
      <c r="F69" s="27">
        <f t="shared" ref="F69:G69" si="21">F70</f>
        <v>4551.7</v>
      </c>
      <c r="G69" s="27">
        <f t="shared" si="21"/>
        <v>267.69299999999998</v>
      </c>
      <c r="H69" s="27">
        <f t="shared" si="1"/>
        <v>4284.0069999999996</v>
      </c>
    </row>
    <row r="70" spans="1:8" ht="78.75" outlineLevel="4" x14ac:dyDescent="0.25">
      <c r="A70" s="24">
        <f t="shared" si="2"/>
        <v>58</v>
      </c>
      <c r="B70" s="25" t="s">
        <v>89</v>
      </c>
      <c r="C70" s="25" t="s">
        <v>262</v>
      </c>
      <c r="D70" s="26" t="s">
        <v>44</v>
      </c>
      <c r="E70" s="27">
        <v>4551.7</v>
      </c>
      <c r="F70" s="27">
        <v>4551.7</v>
      </c>
      <c r="G70" s="27">
        <v>267.69299999999998</v>
      </c>
      <c r="H70" s="27">
        <f t="shared" si="1"/>
        <v>4284.0069999999996</v>
      </c>
    </row>
    <row r="71" spans="1:8" ht="94.5" outlineLevel="7" x14ac:dyDescent="0.25">
      <c r="A71" s="24">
        <f t="shared" si="2"/>
        <v>59</v>
      </c>
      <c r="B71" s="25" t="s">
        <v>3</v>
      </c>
      <c r="C71" s="25" t="s">
        <v>263</v>
      </c>
      <c r="D71" s="28" t="s">
        <v>86</v>
      </c>
      <c r="E71" s="27">
        <f>E72</f>
        <v>5802.1440000000002</v>
      </c>
      <c r="F71" s="27">
        <f t="shared" ref="F71:G71" si="22">F72</f>
        <v>5802.1440000000002</v>
      </c>
      <c r="G71" s="27">
        <f t="shared" si="22"/>
        <v>69.369599999999991</v>
      </c>
      <c r="H71" s="27">
        <f t="shared" si="1"/>
        <v>5732.7744000000002</v>
      </c>
    </row>
    <row r="72" spans="1:8" ht="72" customHeight="1" outlineLevel="7" x14ac:dyDescent="0.25">
      <c r="A72" s="24">
        <f t="shared" si="2"/>
        <v>60</v>
      </c>
      <c r="B72" s="25" t="s">
        <v>3</v>
      </c>
      <c r="C72" s="25" t="s">
        <v>324</v>
      </c>
      <c r="D72" s="28" t="s">
        <v>87</v>
      </c>
      <c r="E72" s="27">
        <f>E73+E75+E74</f>
        <v>5802.1440000000002</v>
      </c>
      <c r="F72" s="27">
        <f t="shared" ref="F72:G72" si="23">F73+F75+F74</f>
        <v>5802.1440000000002</v>
      </c>
      <c r="G72" s="27">
        <f t="shared" si="23"/>
        <v>69.369599999999991</v>
      </c>
      <c r="H72" s="27">
        <f t="shared" si="1"/>
        <v>5732.7744000000002</v>
      </c>
    </row>
    <row r="73" spans="1:8" ht="78.75" outlineLevel="7" x14ac:dyDescent="0.25">
      <c r="A73" s="24">
        <f t="shared" si="2"/>
        <v>61</v>
      </c>
      <c r="B73" s="25" t="s">
        <v>99</v>
      </c>
      <c r="C73" s="25" t="s">
        <v>264</v>
      </c>
      <c r="D73" s="28" t="s">
        <v>87</v>
      </c>
      <c r="E73" s="27">
        <v>84.8</v>
      </c>
      <c r="F73" s="27">
        <v>84.8</v>
      </c>
      <c r="G73" s="27">
        <v>15.696999999999999</v>
      </c>
      <c r="H73" s="27">
        <f t="shared" si="1"/>
        <v>69.102999999999994</v>
      </c>
    </row>
    <row r="74" spans="1:8" ht="94.5" outlineLevel="7" x14ac:dyDescent="0.25">
      <c r="A74" s="24">
        <f t="shared" si="2"/>
        <v>62</v>
      </c>
      <c r="B74" s="25" t="s">
        <v>99</v>
      </c>
      <c r="C74" s="25" t="s">
        <v>393</v>
      </c>
      <c r="D74" s="28" t="s">
        <v>394</v>
      </c>
      <c r="E74" s="27">
        <v>5067.3440000000001</v>
      </c>
      <c r="F74" s="27">
        <v>5067.3440000000001</v>
      </c>
      <c r="G74" s="27">
        <v>44.585999999999999</v>
      </c>
      <c r="H74" s="27">
        <f t="shared" si="1"/>
        <v>5022.7579999999998</v>
      </c>
    </row>
    <row r="75" spans="1:8" ht="75" customHeight="1" outlineLevel="7" x14ac:dyDescent="0.25">
      <c r="A75" s="24">
        <f t="shared" si="2"/>
        <v>63</v>
      </c>
      <c r="B75" s="25" t="s">
        <v>89</v>
      </c>
      <c r="C75" s="25" t="s">
        <v>264</v>
      </c>
      <c r="D75" s="28" t="s">
        <v>87</v>
      </c>
      <c r="E75" s="27">
        <v>650</v>
      </c>
      <c r="F75" s="27">
        <v>650</v>
      </c>
      <c r="G75" s="27">
        <v>9.0866000000000007</v>
      </c>
      <c r="H75" s="27">
        <f t="shared" si="1"/>
        <v>640.91340000000002</v>
      </c>
    </row>
    <row r="76" spans="1:8" ht="47.25" outlineLevel="3" x14ac:dyDescent="0.25">
      <c r="A76" s="24">
        <f t="shared" si="2"/>
        <v>64</v>
      </c>
      <c r="B76" s="25" t="s">
        <v>89</v>
      </c>
      <c r="C76" s="25" t="s">
        <v>265</v>
      </c>
      <c r="D76" s="26" t="s">
        <v>45</v>
      </c>
      <c r="E76" s="27">
        <f>E77</f>
        <v>931.2</v>
      </c>
      <c r="F76" s="27">
        <f t="shared" ref="F76:G76" si="24">F77</f>
        <v>931.2</v>
      </c>
      <c r="G76" s="27">
        <f t="shared" si="24"/>
        <v>463.17099999999999</v>
      </c>
      <c r="H76" s="27">
        <f t="shared" si="1"/>
        <v>468.02900000000005</v>
      </c>
    </row>
    <row r="77" spans="1:8" ht="31.5" outlineLevel="4" x14ac:dyDescent="0.25">
      <c r="A77" s="24">
        <f t="shared" si="2"/>
        <v>65</v>
      </c>
      <c r="B77" s="25" t="s">
        <v>89</v>
      </c>
      <c r="C77" s="25" t="s">
        <v>266</v>
      </c>
      <c r="D77" s="26" t="s">
        <v>46</v>
      </c>
      <c r="E77" s="27">
        <v>931.2</v>
      </c>
      <c r="F77" s="27">
        <v>931.2</v>
      </c>
      <c r="G77" s="27">
        <v>463.17099999999999</v>
      </c>
      <c r="H77" s="27">
        <f t="shared" si="1"/>
        <v>468.02900000000005</v>
      </c>
    </row>
    <row r="78" spans="1:8" ht="78.75" outlineLevel="4" x14ac:dyDescent="0.25">
      <c r="A78" s="24">
        <f t="shared" si="2"/>
        <v>66</v>
      </c>
      <c r="B78" s="25" t="s">
        <v>89</v>
      </c>
      <c r="C78" s="25" t="s">
        <v>367</v>
      </c>
      <c r="D78" s="26" t="s">
        <v>368</v>
      </c>
      <c r="E78" s="27">
        <f>E79</f>
        <v>221.4</v>
      </c>
      <c r="F78" s="27">
        <f t="shared" ref="F78:G78" si="25">F79</f>
        <v>221.4</v>
      </c>
      <c r="G78" s="27">
        <f t="shared" si="25"/>
        <v>60.015500000000003</v>
      </c>
      <c r="H78" s="27">
        <f t="shared" si="1"/>
        <v>161.3845</v>
      </c>
    </row>
    <row r="79" spans="1:8" ht="78.75" outlineLevel="4" x14ac:dyDescent="0.25">
      <c r="A79" s="24">
        <f t="shared" ref="A79:A142" si="26">A78+1</f>
        <v>67</v>
      </c>
      <c r="B79" s="25" t="s">
        <v>89</v>
      </c>
      <c r="C79" s="25" t="s">
        <v>365</v>
      </c>
      <c r="D79" s="26" t="s">
        <v>366</v>
      </c>
      <c r="E79" s="27">
        <f>E80</f>
        <v>221.4</v>
      </c>
      <c r="F79" s="27">
        <f>F80</f>
        <v>221.4</v>
      </c>
      <c r="G79" s="27">
        <f>G80</f>
        <v>60.015500000000003</v>
      </c>
      <c r="H79" s="27">
        <f t="shared" si="1"/>
        <v>161.3845</v>
      </c>
    </row>
    <row r="80" spans="1:8" ht="90.75" customHeight="1" outlineLevel="4" x14ac:dyDescent="0.25">
      <c r="A80" s="24">
        <f t="shared" si="26"/>
        <v>68</v>
      </c>
      <c r="B80" s="25" t="s">
        <v>89</v>
      </c>
      <c r="C80" s="25" t="s">
        <v>363</v>
      </c>
      <c r="D80" s="26" t="s">
        <v>364</v>
      </c>
      <c r="E80" s="27">
        <v>221.4</v>
      </c>
      <c r="F80" s="27">
        <v>221.4</v>
      </c>
      <c r="G80" s="27">
        <v>60.015500000000003</v>
      </c>
      <c r="H80" s="27">
        <f t="shared" si="1"/>
        <v>161.3845</v>
      </c>
    </row>
    <row r="81" spans="1:8" ht="31.5" outlineLevel="1" x14ac:dyDescent="0.25">
      <c r="A81" s="24">
        <f t="shared" si="26"/>
        <v>69</v>
      </c>
      <c r="B81" s="25" t="s">
        <v>3</v>
      </c>
      <c r="C81" s="25" t="s">
        <v>267</v>
      </c>
      <c r="D81" s="26" t="s">
        <v>47</v>
      </c>
      <c r="E81" s="27">
        <f>E82+E86</f>
        <v>11672.38478</v>
      </c>
      <c r="F81" s="27">
        <f>F82+F86</f>
        <v>11672.38478</v>
      </c>
      <c r="G81" s="27">
        <f>G82+G86</f>
        <v>1243.4896000000001</v>
      </c>
      <c r="H81" s="27">
        <f t="shared" ref="H81:H151" si="27">F81-G81</f>
        <v>10428.89518</v>
      </c>
    </row>
    <row r="82" spans="1:8" outlineLevel="2" x14ac:dyDescent="0.25">
      <c r="A82" s="24">
        <f t="shared" si="26"/>
        <v>70</v>
      </c>
      <c r="B82" s="25" t="s">
        <v>3</v>
      </c>
      <c r="C82" s="25" t="s">
        <v>268</v>
      </c>
      <c r="D82" s="26" t="s">
        <v>48</v>
      </c>
      <c r="E82" s="27">
        <f>E83</f>
        <v>9330.8260000000009</v>
      </c>
      <c r="F82" s="27">
        <f t="shared" ref="F82:G82" si="28">F83</f>
        <v>9330.8260000000009</v>
      </c>
      <c r="G82" s="27">
        <f t="shared" si="28"/>
        <v>149.58860000000001</v>
      </c>
      <c r="H82" s="27">
        <f t="shared" si="27"/>
        <v>9181.2374000000018</v>
      </c>
    </row>
    <row r="83" spans="1:8" outlineLevel="3" x14ac:dyDescent="0.25">
      <c r="A83" s="24">
        <f t="shared" si="26"/>
        <v>71</v>
      </c>
      <c r="B83" s="25" t="s">
        <v>3</v>
      </c>
      <c r="C83" s="25" t="s">
        <v>269</v>
      </c>
      <c r="D83" s="26" t="s">
        <v>49</v>
      </c>
      <c r="E83" s="27">
        <f>E85+E84</f>
        <v>9330.8260000000009</v>
      </c>
      <c r="F83" s="27">
        <f t="shared" ref="F83:G83" si="29">F85+F84</f>
        <v>9330.8260000000009</v>
      </c>
      <c r="G83" s="27">
        <f t="shared" si="29"/>
        <v>149.58860000000001</v>
      </c>
      <c r="H83" s="27">
        <f t="shared" si="27"/>
        <v>9181.2374000000018</v>
      </c>
    </row>
    <row r="84" spans="1:8" ht="31.5" outlineLevel="3" x14ac:dyDescent="0.25">
      <c r="A84" s="24">
        <f t="shared" si="26"/>
        <v>72</v>
      </c>
      <c r="B84" s="25" t="s">
        <v>99</v>
      </c>
      <c r="C84" s="25" t="s">
        <v>270</v>
      </c>
      <c r="D84" s="26" t="s">
        <v>50</v>
      </c>
      <c r="E84" s="27">
        <v>7830.826</v>
      </c>
      <c r="F84" s="27">
        <v>7830.826</v>
      </c>
      <c r="G84" s="27">
        <v>25.638999999999999</v>
      </c>
      <c r="H84" s="27">
        <f t="shared" si="27"/>
        <v>7805.1869999999999</v>
      </c>
    </row>
    <row r="85" spans="1:8" ht="31.5" outlineLevel="4" x14ac:dyDescent="0.25">
      <c r="A85" s="24">
        <f t="shared" si="26"/>
        <v>73</v>
      </c>
      <c r="B85" s="25" t="s">
        <v>98</v>
      </c>
      <c r="C85" s="25" t="s">
        <v>270</v>
      </c>
      <c r="D85" s="26" t="s">
        <v>50</v>
      </c>
      <c r="E85" s="27">
        <v>1500</v>
      </c>
      <c r="F85" s="27">
        <v>1500</v>
      </c>
      <c r="G85" s="27">
        <v>123.9496</v>
      </c>
      <c r="H85" s="27">
        <f t="shared" si="27"/>
        <v>1376.0504000000001</v>
      </c>
    </row>
    <row r="86" spans="1:8" outlineLevel="2" x14ac:dyDescent="0.25">
      <c r="A86" s="24">
        <f t="shared" si="26"/>
        <v>74</v>
      </c>
      <c r="B86" s="25" t="s">
        <v>99</v>
      </c>
      <c r="C86" s="25" t="s">
        <v>271</v>
      </c>
      <c r="D86" s="26" t="s">
        <v>51</v>
      </c>
      <c r="E86" s="27">
        <f>E89+E87</f>
        <v>2341.5587800000003</v>
      </c>
      <c r="F86" s="27">
        <f t="shared" ref="F86:G86" si="30">F89+F87</f>
        <v>2341.5587800000003</v>
      </c>
      <c r="G86" s="27">
        <f t="shared" si="30"/>
        <v>1093.9010000000001</v>
      </c>
      <c r="H86" s="27">
        <f t="shared" si="27"/>
        <v>1247.6577800000002</v>
      </c>
    </row>
    <row r="87" spans="1:8" ht="31.5" outlineLevel="2" x14ac:dyDescent="0.25">
      <c r="A87" s="24">
        <f t="shared" si="26"/>
        <v>75</v>
      </c>
      <c r="B87" s="25" t="s">
        <v>3</v>
      </c>
      <c r="C87" s="25" t="s">
        <v>397</v>
      </c>
      <c r="D87" s="26" t="s">
        <v>398</v>
      </c>
      <c r="E87" s="27">
        <f>E88</f>
        <v>1903.2190000000001</v>
      </c>
      <c r="F87" s="27">
        <f t="shared" ref="F87:G87" si="31">F88</f>
        <v>1903.2190000000001</v>
      </c>
      <c r="G87" s="27">
        <f t="shared" si="31"/>
        <v>67.210999999999999</v>
      </c>
      <c r="H87" s="27">
        <f t="shared" si="27"/>
        <v>1836.008</v>
      </c>
    </row>
    <row r="88" spans="1:8" ht="47.25" outlineLevel="2" x14ac:dyDescent="0.25">
      <c r="A88" s="24">
        <f t="shared" si="26"/>
        <v>76</v>
      </c>
      <c r="B88" s="25" t="s">
        <v>99</v>
      </c>
      <c r="C88" s="25" t="s">
        <v>395</v>
      </c>
      <c r="D88" s="29" t="s">
        <v>396</v>
      </c>
      <c r="E88" s="27">
        <v>1903.2190000000001</v>
      </c>
      <c r="F88" s="27">
        <v>1903.2190000000001</v>
      </c>
      <c r="G88" s="27">
        <v>67.210999999999999</v>
      </c>
      <c r="H88" s="27">
        <f t="shared" si="27"/>
        <v>1836.008</v>
      </c>
    </row>
    <row r="89" spans="1:8" outlineLevel="3" x14ac:dyDescent="0.25">
      <c r="A89" s="24">
        <f t="shared" si="26"/>
        <v>77</v>
      </c>
      <c r="B89" s="25" t="s">
        <v>3</v>
      </c>
      <c r="C89" s="25" t="s">
        <v>272</v>
      </c>
      <c r="D89" s="26" t="s">
        <v>52</v>
      </c>
      <c r="E89" s="27">
        <f>E90</f>
        <v>438.33978000000002</v>
      </c>
      <c r="F89" s="27">
        <f t="shared" ref="F89:G89" si="32">F90</f>
        <v>438.33978000000002</v>
      </c>
      <c r="G89" s="27">
        <f t="shared" si="32"/>
        <v>1026.69</v>
      </c>
      <c r="H89" s="27">
        <f t="shared" si="27"/>
        <v>-588.35022000000004</v>
      </c>
    </row>
    <row r="90" spans="1:8" ht="31.5" outlineLevel="4" x14ac:dyDescent="0.25">
      <c r="A90" s="24">
        <f t="shared" si="26"/>
        <v>78</v>
      </c>
      <c r="B90" s="25" t="s">
        <v>99</v>
      </c>
      <c r="C90" s="25" t="s">
        <v>273</v>
      </c>
      <c r="D90" s="26" t="s">
        <v>53</v>
      </c>
      <c r="E90" s="27">
        <f>1+386.83978+50.5</f>
        <v>438.33978000000002</v>
      </c>
      <c r="F90" s="27">
        <f>1+386.83978+50.5</f>
        <v>438.33978000000002</v>
      </c>
      <c r="G90" s="27">
        <v>1026.69</v>
      </c>
      <c r="H90" s="27">
        <f t="shared" si="27"/>
        <v>-588.35022000000004</v>
      </c>
    </row>
    <row r="91" spans="1:8" ht="31.5" outlineLevel="1" x14ac:dyDescent="0.25">
      <c r="A91" s="24">
        <f t="shared" si="26"/>
        <v>79</v>
      </c>
      <c r="B91" s="25" t="s">
        <v>89</v>
      </c>
      <c r="C91" s="25" t="s">
        <v>274</v>
      </c>
      <c r="D91" s="26" t="s">
        <v>54</v>
      </c>
      <c r="E91" s="27">
        <f>E92</f>
        <v>4392.4264000000003</v>
      </c>
      <c r="F91" s="27">
        <f t="shared" ref="F91:G93" si="33">F92</f>
        <v>4392.4264000000003</v>
      </c>
      <c r="G91" s="27">
        <f t="shared" si="33"/>
        <v>346.57799999999997</v>
      </c>
      <c r="H91" s="27">
        <f t="shared" si="27"/>
        <v>4045.8484000000003</v>
      </c>
    </row>
    <row r="92" spans="1:8" ht="31.5" outlineLevel="2" x14ac:dyDescent="0.25">
      <c r="A92" s="24">
        <f t="shared" si="26"/>
        <v>80</v>
      </c>
      <c r="B92" s="25" t="s">
        <v>89</v>
      </c>
      <c r="C92" s="25" t="s">
        <v>275</v>
      </c>
      <c r="D92" s="26" t="s">
        <v>55</v>
      </c>
      <c r="E92" s="27">
        <f>E93</f>
        <v>4392.4264000000003</v>
      </c>
      <c r="F92" s="27">
        <f t="shared" si="33"/>
        <v>4392.4264000000003</v>
      </c>
      <c r="G92" s="27">
        <f t="shared" si="33"/>
        <v>346.57799999999997</v>
      </c>
      <c r="H92" s="27">
        <f t="shared" si="27"/>
        <v>4045.8484000000003</v>
      </c>
    </row>
    <row r="93" spans="1:8" ht="31.5" outlineLevel="3" x14ac:dyDescent="0.25">
      <c r="A93" s="24">
        <f t="shared" si="26"/>
        <v>81</v>
      </c>
      <c r="B93" s="25" t="s">
        <v>89</v>
      </c>
      <c r="C93" s="25" t="s">
        <v>276</v>
      </c>
      <c r="D93" s="26" t="s">
        <v>56</v>
      </c>
      <c r="E93" s="27">
        <f>E94</f>
        <v>4392.4264000000003</v>
      </c>
      <c r="F93" s="27">
        <f t="shared" si="33"/>
        <v>4392.4264000000003</v>
      </c>
      <c r="G93" s="27">
        <f t="shared" si="33"/>
        <v>346.57799999999997</v>
      </c>
      <c r="H93" s="27">
        <f t="shared" si="27"/>
        <v>4045.8484000000003</v>
      </c>
    </row>
    <row r="94" spans="1:8" ht="47.25" outlineLevel="4" x14ac:dyDescent="0.25">
      <c r="A94" s="24">
        <f t="shared" si="26"/>
        <v>82</v>
      </c>
      <c r="B94" s="25" t="s">
        <v>89</v>
      </c>
      <c r="C94" s="25" t="s">
        <v>277</v>
      </c>
      <c r="D94" s="26" t="s">
        <v>57</v>
      </c>
      <c r="E94" s="27">
        <f>1+4391.4264</f>
        <v>4392.4264000000003</v>
      </c>
      <c r="F94" s="27">
        <f>1+4391.4264</f>
        <v>4392.4264000000003</v>
      </c>
      <c r="G94" s="27">
        <v>346.57799999999997</v>
      </c>
      <c r="H94" s="27">
        <f t="shared" si="27"/>
        <v>4045.8484000000003</v>
      </c>
    </row>
    <row r="95" spans="1:8" outlineLevel="1" x14ac:dyDescent="0.25">
      <c r="A95" s="24">
        <f t="shared" si="26"/>
        <v>83</v>
      </c>
      <c r="B95" s="25" t="s">
        <v>3</v>
      </c>
      <c r="C95" s="25" t="s">
        <v>278</v>
      </c>
      <c r="D95" s="26" t="s">
        <v>58</v>
      </c>
      <c r="E95" s="27">
        <f>E96+E126+E128+E134</f>
        <v>744.1</v>
      </c>
      <c r="F95" s="27">
        <f t="shared" ref="F95:G95" si="34">F96+F126+F128+F134</f>
        <v>744.1</v>
      </c>
      <c r="G95" s="27">
        <f t="shared" si="34"/>
        <v>266.53400000000005</v>
      </c>
      <c r="H95" s="27">
        <f t="shared" si="27"/>
        <v>477.56599999999997</v>
      </c>
    </row>
    <row r="96" spans="1:8" ht="31.5" outlineLevel="2" x14ac:dyDescent="0.25">
      <c r="A96" s="24">
        <f t="shared" si="26"/>
        <v>84</v>
      </c>
      <c r="B96" s="25" t="s">
        <v>3</v>
      </c>
      <c r="C96" s="25" t="s">
        <v>279</v>
      </c>
      <c r="D96" s="26" t="s">
        <v>59</v>
      </c>
      <c r="E96" s="27">
        <f>E97+E101+E105+E107++E109+E111+E114+E116+E121</f>
        <v>716.2</v>
      </c>
      <c r="F96" s="27">
        <f t="shared" ref="F96:G96" si="35">F97+F101+F105+F107++F109+F111+F114+F116+F121</f>
        <v>716.2</v>
      </c>
      <c r="G96" s="27">
        <f t="shared" si="35"/>
        <v>262.608</v>
      </c>
      <c r="H96" s="27">
        <f t="shared" si="27"/>
        <v>453.59200000000004</v>
      </c>
    </row>
    <row r="97" spans="1:8" ht="63" outlineLevel="3" x14ac:dyDescent="0.25">
      <c r="A97" s="24">
        <f t="shared" si="26"/>
        <v>85</v>
      </c>
      <c r="B97" s="25" t="s">
        <v>3</v>
      </c>
      <c r="C97" s="25" t="s">
        <v>280</v>
      </c>
      <c r="D97" s="26" t="s">
        <v>60</v>
      </c>
      <c r="E97" s="27">
        <f>E98</f>
        <v>47.9</v>
      </c>
      <c r="F97" s="27">
        <f t="shared" ref="F97:G97" si="36">F98</f>
        <v>47.9</v>
      </c>
      <c r="G97" s="27">
        <f t="shared" si="36"/>
        <v>11.443999999999999</v>
      </c>
      <c r="H97" s="27">
        <f t="shared" si="27"/>
        <v>36.456000000000003</v>
      </c>
    </row>
    <row r="98" spans="1:8" ht="78.75" outlineLevel="3" x14ac:dyDescent="0.25">
      <c r="A98" s="24">
        <f t="shared" si="26"/>
        <v>86</v>
      </c>
      <c r="B98" s="25" t="s">
        <v>3</v>
      </c>
      <c r="C98" s="25" t="s">
        <v>281</v>
      </c>
      <c r="D98" s="28" t="s">
        <v>61</v>
      </c>
      <c r="E98" s="27">
        <f>E99+E100</f>
        <v>47.9</v>
      </c>
      <c r="F98" s="27">
        <f t="shared" ref="F98:G98" si="37">F99+F100</f>
        <v>47.9</v>
      </c>
      <c r="G98" s="27">
        <f t="shared" si="37"/>
        <v>11.443999999999999</v>
      </c>
      <c r="H98" s="27">
        <f t="shared" si="27"/>
        <v>36.456000000000003</v>
      </c>
    </row>
    <row r="99" spans="1:8" ht="78.75" outlineLevel="4" x14ac:dyDescent="0.25">
      <c r="A99" s="24">
        <f t="shared" si="26"/>
        <v>87</v>
      </c>
      <c r="B99" s="25" t="s">
        <v>100</v>
      </c>
      <c r="C99" s="25" t="s">
        <v>281</v>
      </c>
      <c r="D99" s="28" t="s">
        <v>61</v>
      </c>
      <c r="E99" s="27">
        <v>9.6</v>
      </c>
      <c r="F99" s="27">
        <v>9.6</v>
      </c>
      <c r="G99" s="27">
        <v>2.444</v>
      </c>
      <c r="H99" s="27">
        <f t="shared" si="27"/>
        <v>7.1559999999999997</v>
      </c>
    </row>
    <row r="100" spans="1:8" ht="78.75" outlineLevel="7" x14ac:dyDescent="0.25">
      <c r="A100" s="24">
        <f t="shared" si="26"/>
        <v>88</v>
      </c>
      <c r="B100" s="25" t="s">
        <v>101</v>
      </c>
      <c r="C100" s="25" t="s">
        <v>281</v>
      </c>
      <c r="D100" s="28" t="s">
        <v>61</v>
      </c>
      <c r="E100" s="27">
        <v>38.299999999999997</v>
      </c>
      <c r="F100" s="27">
        <v>38.299999999999997</v>
      </c>
      <c r="G100" s="27">
        <v>9</v>
      </c>
      <c r="H100" s="27">
        <f t="shared" si="27"/>
        <v>29.299999999999997</v>
      </c>
    </row>
    <row r="101" spans="1:8" ht="78.75" outlineLevel="3" x14ac:dyDescent="0.25">
      <c r="A101" s="24">
        <f t="shared" si="26"/>
        <v>89</v>
      </c>
      <c r="B101" s="25" t="s">
        <v>3</v>
      </c>
      <c r="C101" s="25" t="s">
        <v>282</v>
      </c>
      <c r="D101" s="26" t="s">
        <v>62</v>
      </c>
      <c r="E101" s="27">
        <f>E102</f>
        <v>120.3</v>
      </c>
      <c r="F101" s="27">
        <f t="shared" ref="F101:G101" si="38">F102</f>
        <v>120.3</v>
      </c>
      <c r="G101" s="27">
        <f t="shared" si="38"/>
        <v>68.445999999999998</v>
      </c>
      <c r="H101" s="27">
        <f t="shared" si="27"/>
        <v>51.853999999999999</v>
      </c>
    </row>
    <row r="102" spans="1:8" ht="110.25" outlineLevel="4" x14ac:dyDescent="0.25">
      <c r="A102" s="24">
        <f t="shared" si="26"/>
        <v>90</v>
      </c>
      <c r="B102" s="25" t="s">
        <v>3</v>
      </c>
      <c r="C102" s="25" t="s">
        <v>283</v>
      </c>
      <c r="D102" s="28" t="s">
        <v>63</v>
      </c>
      <c r="E102" s="27">
        <f>E103+E104</f>
        <v>120.3</v>
      </c>
      <c r="F102" s="27">
        <f>F103+F104</f>
        <v>120.3</v>
      </c>
      <c r="G102" s="27">
        <f>G103+G104</f>
        <v>68.445999999999998</v>
      </c>
      <c r="H102" s="27">
        <f t="shared" si="27"/>
        <v>51.853999999999999</v>
      </c>
    </row>
    <row r="103" spans="1:8" ht="110.25" outlineLevel="4" x14ac:dyDescent="0.25">
      <c r="A103" s="24">
        <f t="shared" si="26"/>
        <v>91</v>
      </c>
      <c r="B103" s="25" t="s">
        <v>100</v>
      </c>
      <c r="C103" s="25" t="s">
        <v>283</v>
      </c>
      <c r="D103" s="28" t="s">
        <v>63</v>
      </c>
      <c r="E103" s="27">
        <v>10</v>
      </c>
      <c r="F103" s="27">
        <v>10</v>
      </c>
      <c r="G103" s="27">
        <v>3.0059999999999998</v>
      </c>
      <c r="H103" s="27">
        <f t="shared" si="27"/>
        <v>6.9939999999999998</v>
      </c>
    </row>
    <row r="104" spans="1:8" ht="110.25" outlineLevel="7" x14ac:dyDescent="0.25">
      <c r="A104" s="24">
        <f t="shared" si="26"/>
        <v>92</v>
      </c>
      <c r="B104" s="25" t="s">
        <v>101</v>
      </c>
      <c r="C104" s="25" t="s">
        <v>283</v>
      </c>
      <c r="D104" s="28" t="s">
        <v>63</v>
      </c>
      <c r="E104" s="27">
        <v>110.3</v>
      </c>
      <c r="F104" s="27">
        <v>110.3</v>
      </c>
      <c r="G104" s="27">
        <v>65.44</v>
      </c>
      <c r="H104" s="27">
        <f t="shared" si="27"/>
        <v>44.86</v>
      </c>
    </row>
    <row r="105" spans="1:8" ht="63" outlineLevel="7" x14ac:dyDescent="0.25">
      <c r="A105" s="24">
        <f t="shared" si="26"/>
        <v>93</v>
      </c>
      <c r="B105" s="25" t="s">
        <v>101</v>
      </c>
      <c r="C105" s="25" t="s">
        <v>102</v>
      </c>
      <c r="D105" s="28" t="s">
        <v>103</v>
      </c>
      <c r="E105" s="27">
        <f>E106</f>
        <v>4.8</v>
      </c>
      <c r="F105" s="27">
        <f t="shared" ref="F105:G105" si="39">F106</f>
        <v>4.8</v>
      </c>
      <c r="G105" s="27">
        <f t="shared" si="39"/>
        <v>0.8</v>
      </c>
      <c r="H105" s="27">
        <f t="shared" si="27"/>
        <v>4</v>
      </c>
    </row>
    <row r="106" spans="1:8" ht="78.75" outlineLevel="7" x14ac:dyDescent="0.25">
      <c r="A106" s="24">
        <f t="shared" si="26"/>
        <v>94</v>
      </c>
      <c r="B106" s="25" t="s">
        <v>101</v>
      </c>
      <c r="C106" s="25" t="s">
        <v>104</v>
      </c>
      <c r="D106" s="28" t="s">
        <v>105</v>
      </c>
      <c r="E106" s="27">
        <v>4.8</v>
      </c>
      <c r="F106" s="27">
        <v>4.8</v>
      </c>
      <c r="G106" s="27">
        <v>0.8</v>
      </c>
      <c r="H106" s="27">
        <f t="shared" si="27"/>
        <v>4</v>
      </c>
    </row>
    <row r="107" spans="1:8" ht="78.75" outlineLevel="7" x14ac:dyDescent="0.25">
      <c r="A107" s="24">
        <f t="shared" si="26"/>
        <v>95</v>
      </c>
      <c r="B107" s="25" t="s">
        <v>101</v>
      </c>
      <c r="C107" s="25" t="s">
        <v>106</v>
      </c>
      <c r="D107" s="28" t="s">
        <v>107</v>
      </c>
      <c r="E107" s="27">
        <f>E108</f>
        <v>22.3</v>
      </c>
      <c r="F107" s="27">
        <f t="shared" ref="F107:G107" si="40">F108</f>
        <v>22.3</v>
      </c>
      <c r="G107" s="27">
        <f t="shared" si="40"/>
        <v>9</v>
      </c>
      <c r="H107" s="27">
        <f t="shared" si="27"/>
        <v>13.3</v>
      </c>
    </row>
    <row r="108" spans="1:8" ht="94.5" outlineLevel="7" x14ac:dyDescent="0.25">
      <c r="A108" s="24">
        <f t="shared" si="26"/>
        <v>96</v>
      </c>
      <c r="B108" s="25" t="s">
        <v>101</v>
      </c>
      <c r="C108" s="25" t="s">
        <v>108</v>
      </c>
      <c r="D108" s="28" t="s">
        <v>109</v>
      </c>
      <c r="E108" s="27">
        <v>22.3</v>
      </c>
      <c r="F108" s="27">
        <v>22.3</v>
      </c>
      <c r="G108" s="27">
        <v>9</v>
      </c>
      <c r="H108" s="27">
        <f t="shared" si="27"/>
        <v>13.3</v>
      </c>
    </row>
    <row r="109" spans="1:8" ht="78.75" outlineLevel="7" x14ac:dyDescent="0.25">
      <c r="A109" s="24">
        <f t="shared" si="26"/>
        <v>97</v>
      </c>
      <c r="B109" s="25" t="s">
        <v>101</v>
      </c>
      <c r="C109" s="25" t="s">
        <v>110</v>
      </c>
      <c r="D109" s="28" t="s">
        <v>111</v>
      </c>
      <c r="E109" s="27">
        <f>E110</f>
        <v>7.9</v>
      </c>
      <c r="F109" s="27">
        <f t="shared" ref="F109:G109" si="41">F110</f>
        <v>7.9</v>
      </c>
      <c r="G109" s="27">
        <f t="shared" si="41"/>
        <v>7.5</v>
      </c>
      <c r="H109" s="27">
        <f t="shared" si="27"/>
        <v>0.40000000000000036</v>
      </c>
    </row>
    <row r="110" spans="1:8" ht="110.25" outlineLevel="7" x14ac:dyDescent="0.25">
      <c r="A110" s="24">
        <f t="shared" si="26"/>
        <v>98</v>
      </c>
      <c r="B110" s="25" t="s">
        <v>101</v>
      </c>
      <c r="C110" s="25" t="s">
        <v>112</v>
      </c>
      <c r="D110" s="28" t="s">
        <v>113</v>
      </c>
      <c r="E110" s="27">
        <v>7.9</v>
      </c>
      <c r="F110" s="27">
        <v>7.9</v>
      </c>
      <c r="G110" s="27">
        <v>7.5</v>
      </c>
      <c r="H110" s="27">
        <f t="shared" si="27"/>
        <v>0.40000000000000036</v>
      </c>
    </row>
    <row r="111" spans="1:8" ht="94.5" outlineLevel="7" x14ac:dyDescent="0.25">
      <c r="A111" s="24">
        <f t="shared" si="26"/>
        <v>99</v>
      </c>
      <c r="B111" s="25" t="s">
        <v>101</v>
      </c>
      <c r="C111" s="25" t="s">
        <v>114</v>
      </c>
      <c r="D111" s="28" t="s">
        <v>115</v>
      </c>
      <c r="E111" s="27">
        <f>E113+E112</f>
        <v>53.7</v>
      </c>
      <c r="F111" s="27">
        <f t="shared" ref="F111:G111" si="42">F113+F112</f>
        <v>53.7</v>
      </c>
      <c r="G111" s="27">
        <f t="shared" si="42"/>
        <v>5.25</v>
      </c>
      <c r="H111" s="27">
        <f t="shared" si="27"/>
        <v>48.45</v>
      </c>
    </row>
    <row r="112" spans="1:8" ht="157.5" outlineLevel="7" x14ac:dyDescent="0.25">
      <c r="A112" s="24">
        <f t="shared" si="26"/>
        <v>100</v>
      </c>
      <c r="B112" s="25" t="s">
        <v>100</v>
      </c>
      <c r="C112" s="25" t="s">
        <v>116</v>
      </c>
      <c r="D112" s="28" t="s">
        <v>117</v>
      </c>
      <c r="E112" s="27">
        <v>0</v>
      </c>
      <c r="F112" s="27">
        <v>0</v>
      </c>
      <c r="G112" s="27">
        <v>0.05</v>
      </c>
      <c r="H112" s="27">
        <f t="shared" si="27"/>
        <v>-0.05</v>
      </c>
    </row>
    <row r="113" spans="1:8" ht="157.5" outlineLevel="7" x14ac:dyDescent="0.25">
      <c r="A113" s="24">
        <f t="shared" si="26"/>
        <v>101</v>
      </c>
      <c r="B113" s="25" t="s">
        <v>101</v>
      </c>
      <c r="C113" s="25" t="s">
        <v>116</v>
      </c>
      <c r="D113" s="28" t="s">
        <v>117</v>
      </c>
      <c r="E113" s="27">
        <v>53.7</v>
      </c>
      <c r="F113" s="27">
        <v>53.7</v>
      </c>
      <c r="G113" s="27">
        <v>5.2</v>
      </c>
      <c r="H113" s="27">
        <f t="shared" si="27"/>
        <v>48.5</v>
      </c>
    </row>
    <row r="114" spans="1:8" ht="63" outlineLevel="7" x14ac:dyDescent="0.25">
      <c r="A114" s="24">
        <f t="shared" si="26"/>
        <v>102</v>
      </c>
      <c r="B114" s="25" t="s">
        <v>101</v>
      </c>
      <c r="C114" s="25" t="s">
        <v>118</v>
      </c>
      <c r="D114" s="28" t="s">
        <v>119</v>
      </c>
      <c r="E114" s="27">
        <f>E115</f>
        <v>3.2</v>
      </c>
      <c r="F114" s="27">
        <f t="shared" ref="F114:G114" si="43">F115</f>
        <v>3.2</v>
      </c>
      <c r="G114" s="27">
        <f t="shared" si="43"/>
        <v>0.5</v>
      </c>
      <c r="H114" s="27">
        <f t="shared" si="27"/>
        <v>2.7</v>
      </c>
    </row>
    <row r="115" spans="1:8" ht="94.5" outlineLevel="7" x14ac:dyDescent="0.25">
      <c r="A115" s="24">
        <f t="shared" si="26"/>
        <v>103</v>
      </c>
      <c r="B115" s="25" t="s">
        <v>101</v>
      </c>
      <c r="C115" s="25" t="s">
        <v>120</v>
      </c>
      <c r="D115" s="28" t="s">
        <v>121</v>
      </c>
      <c r="E115" s="27">
        <v>3.2</v>
      </c>
      <c r="F115" s="27">
        <v>3.2</v>
      </c>
      <c r="G115" s="27">
        <v>0.5</v>
      </c>
      <c r="H115" s="27">
        <f t="shared" si="27"/>
        <v>2.7</v>
      </c>
    </row>
    <row r="116" spans="1:8" ht="63" outlineLevel="7" x14ac:dyDescent="0.25">
      <c r="A116" s="24">
        <f t="shared" si="26"/>
        <v>104</v>
      </c>
      <c r="B116" s="25" t="s">
        <v>3</v>
      </c>
      <c r="C116" s="25" t="s">
        <v>122</v>
      </c>
      <c r="D116" s="28" t="s">
        <v>123</v>
      </c>
      <c r="E116" s="27">
        <f>E117</f>
        <v>77.599999999999994</v>
      </c>
      <c r="F116" s="27">
        <f t="shared" ref="F116:G116" si="44">F117</f>
        <v>77.599999999999994</v>
      </c>
      <c r="G116" s="27">
        <f t="shared" si="44"/>
        <v>52.9</v>
      </c>
      <c r="H116" s="27">
        <f t="shared" si="27"/>
        <v>24.699999999999996</v>
      </c>
    </row>
    <row r="117" spans="1:8" ht="78.75" outlineLevel="7" x14ac:dyDescent="0.25">
      <c r="A117" s="24">
        <f t="shared" si="26"/>
        <v>105</v>
      </c>
      <c r="B117" s="25" t="s">
        <v>3</v>
      </c>
      <c r="C117" s="25" t="s">
        <v>124</v>
      </c>
      <c r="D117" s="28" t="s">
        <v>125</v>
      </c>
      <c r="E117" s="27">
        <f>E118+E119+E120</f>
        <v>77.599999999999994</v>
      </c>
      <c r="F117" s="27">
        <f t="shared" ref="F117:G117" si="45">F118+F119+F120</f>
        <v>77.599999999999994</v>
      </c>
      <c r="G117" s="27">
        <f t="shared" si="45"/>
        <v>52.9</v>
      </c>
      <c r="H117" s="27">
        <f t="shared" si="27"/>
        <v>24.699999999999996</v>
      </c>
    </row>
    <row r="118" spans="1:8" ht="78.75" outlineLevel="7" x14ac:dyDescent="0.25">
      <c r="A118" s="24">
        <f t="shared" si="26"/>
        <v>106</v>
      </c>
      <c r="B118" s="25" t="s">
        <v>100</v>
      </c>
      <c r="C118" s="25" t="s">
        <v>124</v>
      </c>
      <c r="D118" s="28" t="s">
        <v>125</v>
      </c>
      <c r="E118" s="27">
        <v>0.3</v>
      </c>
      <c r="F118" s="27">
        <v>0.3</v>
      </c>
      <c r="G118" s="27">
        <v>0</v>
      </c>
      <c r="H118" s="27">
        <f t="shared" si="27"/>
        <v>0.3</v>
      </c>
    </row>
    <row r="119" spans="1:8" ht="78.75" outlineLevel="7" x14ac:dyDescent="0.25">
      <c r="A119" s="24">
        <f t="shared" si="26"/>
        <v>107</v>
      </c>
      <c r="B119" s="25" t="s">
        <v>290</v>
      </c>
      <c r="C119" s="25" t="s">
        <v>124</v>
      </c>
      <c r="D119" s="28" t="s">
        <v>125</v>
      </c>
      <c r="E119" s="27">
        <v>5</v>
      </c>
      <c r="F119" s="27">
        <v>5</v>
      </c>
      <c r="G119" s="27">
        <v>0</v>
      </c>
      <c r="H119" s="27">
        <f t="shared" si="27"/>
        <v>5</v>
      </c>
    </row>
    <row r="120" spans="1:8" ht="78.75" outlineLevel="7" x14ac:dyDescent="0.25">
      <c r="A120" s="24">
        <f t="shared" si="26"/>
        <v>108</v>
      </c>
      <c r="B120" s="25" t="s">
        <v>101</v>
      </c>
      <c r="C120" s="25" t="s">
        <v>124</v>
      </c>
      <c r="D120" s="28" t="s">
        <v>125</v>
      </c>
      <c r="E120" s="27">
        <v>72.3</v>
      </c>
      <c r="F120" s="27">
        <v>72.3</v>
      </c>
      <c r="G120" s="27">
        <v>52.9</v>
      </c>
      <c r="H120" s="27">
        <f t="shared" si="27"/>
        <v>19.399999999999999</v>
      </c>
    </row>
    <row r="121" spans="1:8" ht="78.75" outlineLevel="7" x14ac:dyDescent="0.25">
      <c r="A121" s="24">
        <f t="shared" si="26"/>
        <v>109</v>
      </c>
      <c r="B121" s="25" t="s">
        <v>3</v>
      </c>
      <c r="C121" s="25" t="s">
        <v>126</v>
      </c>
      <c r="D121" s="28" t="s">
        <v>64</v>
      </c>
      <c r="E121" s="27">
        <f>E122</f>
        <v>378.5</v>
      </c>
      <c r="F121" s="27">
        <f t="shared" ref="F121:G121" si="46">F122</f>
        <v>378.5</v>
      </c>
      <c r="G121" s="27">
        <f t="shared" si="46"/>
        <v>106.768</v>
      </c>
      <c r="H121" s="27">
        <f t="shared" si="27"/>
        <v>271.73199999999997</v>
      </c>
    </row>
    <row r="122" spans="1:8" ht="94.5" outlineLevel="7" x14ac:dyDescent="0.25">
      <c r="A122" s="24">
        <f t="shared" si="26"/>
        <v>110</v>
      </c>
      <c r="B122" s="25" t="s">
        <v>3</v>
      </c>
      <c r="C122" s="25" t="s">
        <v>127</v>
      </c>
      <c r="D122" s="28" t="s">
        <v>65</v>
      </c>
      <c r="E122" s="27">
        <f>E123+E124+E125</f>
        <v>378.5</v>
      </c>
      <c r="F122" s="27">
        <f t="shared" ref="F122:G122" si="47">F123+F124+F125</f>
        <v>378.5</v>
      </c>
      <c r="G122" s="27">
        <f t="shared" si="47"/>
        <v>106.768</v>
      </c>
      <c r="H122" s="27">
        <f t="shared" si="27"/>
        <v>271.73199999999997</v>
      </c>
    </row>
    <row r="123" spans="1:8" ht="94.5" outlineLevel="7" x14ac:dyDescent="0.25">
      <c r="A123" s="24">
        <f t="shared" si="26"/>
        <v>111</v>
      </c>
      <c r="B123" s="25" t="s">
        <v>100</v>
      </c>
      <c r="C123" s="25" t="s">
        <v>127</v>
      </c>
      <c r="D123" s="28" t="s">
        <v>65</v>
      </c>
      <c r="E123" s="27">
        <v>12.5</v>
      </c>
      <c r="F123" s="27">
        <v>12.5</v>
      </c>
      <c r="G123" s="27">
        <v>10.448</v>
      </c>
      <c r="H123" s="27">
        <f t="shared" si="27"/>
        <v>2.0519999999999996</v>
      </c>
    </row>
    <row r="124" spans="1:8" ht="94.5" outlineLevel="7" x14ac:dyDescent="0.25">
      <c r="A124" s="24">
        <f t="shared" si="26"/>
        <v>112</v>
      </c>
      <c r="B124" s="25" t="s">
        <v>128</v>
      </c>
      <c r="C124" s="25" t="s">
        <v>127</v>
      </c>
      <c r="D124" s="28" t="s">
        <v>65</v>
      </c>
      <c r="E124" s="27">
        <v>5</v>
      </c>
      <c r="F124" s="27">
        <v>5</v>
      </c>
      <c r="G124" s="27">
        <v>7.319</v>
      </c>
      <c r="H124" s="27">
        <f t="shared" si="27"/>
        <v>-2.319</v>
      </c>
    </row>
    <row r="125" spans="1:8" ht="94.5" outlineLevel="7" x14ac:dyDescent="0.25">
      <c r="A125" s="24">
        <f t="shared" si="26"/>
        <v>113</v>
      </c>
      <c r="B125" s="25" t="s">
        <v>101</v>
      </c>
      <c r="C125" s="25" t="s">
        <v>127</v>
      </c>
      <c r="D125" s="28" t="s">
        <v>65</v>
      </c>
      <c r="E125" s="27">
        <v>361</v>
      </c>
      <c r="F125" s="27">
        <v>361</v>
      </c>
      <c r="G125" s="27">
        <v>89.001000000000005</v>
      </c>
      <c r="H125" s="27">
        <f t="shared" si="27"/>
        <v>271.99900000000002</v>
      </c>
    </row>
    <row r="126" spans="1:8" ht="31.5" outlineLevel="2" x14ac:dyDescent="0.25">
      <c r="A126" s="24">
        <f t="shared" si="26"/>
        <v>114</v>
      </c>
      <c r="B126" s="25" t="s">
        <v>3</v>
      </c>
      <c r="C126" s="25" t="s">
        <v>284</v>
      </c>
      <c r="D126" s="26" t="s">
        <v>66</v>
      </c>
      <c r="E126" s="27">
        <f>E127</f>
        <v>0.4</v>
      </c>
      <c r="F126" s="27">
        <f t="shared" ref="F126:G126" si="48">F127</f>
        <v>0.4</v>
      </c>
      <c r="G126" s="27">
        <f t="shared" si="48"/>
        <v>0.35</v>
      </c>
      <c r="H126" s="27">
        <f t="shared" si="27"/>
        <v>5.0000000000000044E-2</v>
      </c>
    </row>
    <row r="127" spans="1:8" ht="63" outlineLevel="3" x14ac:dyDescent="0.25">
      <c r="A127" s="24">
        <f t="shared" si="26"/>
        <v>115</v>
      </c>
      <c r="B127" s="25" t="s">
        <v>3</v>
      </c>
      <c r="C127" s="25" t="s">
        <v>285</v>
      </c>
      <c r="D127" s="26" t="s">
        <v>67</v>
      </c>
      <c r="E127" s="27">
        <v>0.4</v>
      </c>
      <c r="F127" s="27">
        <v>0.4</v>
      </c>
      <c r="G127" s="27">
        <v>0.35</v>
      </c>
      <c r="H127" s="27">
        <f t="shared" si="27"/>
        <v>5.0000000000000044E-2</v>
      </c>
    </row>
    <row r="128" spans="1:8" outlineLevel="2" x14ac:dyDescent="0.25">
      <c r="A128" s="24">
        <f t="shared" si="26"/>
        <v>116</v>
      </c>
      <c r="B128" s="25" t="s">
        <v>3</v>
      </c>
      <c r="C128" s="25" t="s">
        <v>135</v>
      </c>
      <c r="D128" s="26" t="s">
        <v>134</v>
      </c>
      <c r="E128" s="27">
        <f>E129</f>
        <v>27.5</v>
      </c>
      <c r="F128" s="27">
        <f t="shared" ref="F128:G129" si="49">F129</f>
        <v>27.5</v>
      </c>
      <c r="G128" s="27">
        <f t="shared" si="49"/>
        <v>2.25</v>
      </c>
      <c r="H128" s="27">
        <f t="shared" si="27"/>
        <v>25.25</v>
      </c>
    </row>
    <row r="129" spans="1:8" ht="106.5" customHeight="1" outlineLevel="3" x14ac:dyDescent="0.25">
      <c r="A129" s="24">
        <f t="shared" si="26"/>
        <v>117</v>
      </c>
      <c r="B129" s="25" t="s">
        <v>3</v>
      </c>
      <c r="C129" s="25" t="s">
        <v>133</v>
      </c>
      <c r="D129" s="28" t="s">
        <v>132</v>
      </c>
      <c r="E129" s="27">
        <f>E130</f>
        <v>27.5</v>
      </c>
      <c r="F129" s="27">
        <f t="shared" si="49"/>
        <v>27.5</v>
      </c>
      <c r="G129" s="27">
        <f t="shared" si="49"/>
        <v>2.25</v>
      </c>
      <c r="H129" s="27">
        <f t="shared" si="27"/>
        <v>25.25</v>
      </c>
    </row>
    <row r="130" spans="1:8" ht="89.25" customHeight="1" outlineLevel="3" x14ac:dyDescent="0.25">
      <c r="A130" s="24">
        <f t="shared" si="26"/>
        <v>118</v>
      </c>
      <c r="B130" s="25" t="s">
        <v>3</v>
      </c>
      <c r="C130" s="25" t="s">
        <v>130</v>
      </c>
      <c r="D130" s="28" t="s">
        <v>131</v>
      </c>
      <c r="E130" s="27">
        <f>E131+E132</f>
        <v>27.5</v>
      </c>
      <c r="F130" s="27">
        <f t="shared" ref="F130" si="50">F131+F132</f>
        <v>27.5</v>
      </c>
      <c r="G130" s="27">
        <f>G131+G132+G133</f>
        <v>2.25</v>
      </c>
      <c r="H130" s="27">
        <f t="shared" si="27"/>
        <v>25.25</v>
      </c>
    </row>
    <row r="131" spans="1:8" ht="63" outlineLevel="7" x14ac:dyDescent="0.25">
      <c r="A131" s="24">
        <f t="shared" si="26"/>
        <v>119</v>
      </c>
      <c r="B131" s="25" t="s">
        <v>129</v>
      </c>
      <c r="C131" s="25" t="s">
        <v>130</v>
      </c>
      <c r="D131" s="28" t="s">
        <v>131</v>
      </c>
      <c r="E131" s="27">
        <v>27.2</v>
      </c>
      <c r="F131" s="27">
        <v>27.2</v>
      </c>
      <c r="G131" s="27">
        <v>0</v>
      </c>
      <c r="H131" s="27">
        <f t="shared" si="27"/>
        <v>27.2</v>
      </c>
    </row>
    <row r="132" spans="1:8" ht="63" outlineLevel="7" x14ac:dyDescent="0.25">
      <c r="A132" s="24">
        <f t="shared" si="26"/>
        <v>120</v>
      </c>
      <c r="B132" s="25" t="s">
        <v>88</v>
      </c>
      <c r="C132" s="25" t="s">
        <v>130</v>
      </c>
      <c r="D132" s="28" t="s">
        <v>131</v>
      </c>
      <c r="E132" s="27">
        <v>0.3</v>
      </c>
      <c r="F132" s="27">
        <v>0.3</v>
      </c>
      <c r="G132" s="27">
        <v>0</v>
      </c>
      <c r="H132" s="27">
        <f t="shared" si="27"/>
        <v>0.3</v>
      </c>
    </row>
    <row r="133" spans="1:8" ht="93" customHeight="1" outlineLevel="7" x14ac:dyDescent="0.25">
      <c r="A133" s="24">
        <f t="shared" si="26"/>
        <v>121</v>
      </c>
      <c r="B133" s="25" t="s">
        <v>5</v>
      </c>
      <c r="C133" s="25" t="s">
        <v>414</v>
      </c>
      <c r="D133" s="28" t="s">
        <v>415</v>
      </c>
      <c r="E133" s="27">
        <v>0</v>
      </c>
      <c r="F133" s="27">
        <v>0</v>
      </c>
      <c r="G133" s="27">
        <v>2.25</v>
      </c>
      <c r="H133" s="27">
        <f t="shared" si="27"/>
        <v>-2.25</v>
      </c>
    </row>
    <row r="134" spans="1:8" ht="39" customHeight="1" outlineLevel="7" x14ac:dyDescent="0.25">
      <c r="A134" s="24">
        <f t="shared" si="26"/>
        <v>122</v>
      </c>
      <c r="B134" s="25" t="s">
        <v>3</v>
      </c>
      <c r="C134" s="25" t="s">
        <v>423</v>
      </c>
      <c r="D134" s="28" t="s">
        <v>416</v>
      </c>
      <c r="E134" s="27">
        <f>E135</f>
        <v>0</v>
      </c>
      <c r="F134" s="27">
        <f t="shared" ref="F134:G134" si="51">F135</f>
        <v>0</v>
      </c>
      <c r="G134" s="27">
        <f t="shared" si="51"/>
        <v>1.3260000000000001</v>
      </c>
      <c r="H134" s="27">
        <f t="shared" si="27"/>
        <v>-1.3260000000000001</v>
      </c>
    </row>
    <row r="135" spans="1:8" ht="195" customHeight="1" outlineLevel="7" x14ac:dyDescent="0.25">
      <c r="A135" s="24">
        <f t="shared" si="26"/>
        <v>123</v>
      </c>
      <c r="B135" s="25" t="s">
        <v>424</v>
      </c>
      <c r="C135" s="25" t="s">
        <v>425</v>
      </c>
      <c r="D135" s="28" t="s">
        <v>417</v>
      </c>
      <c r="E135" s="27">
        <v>0</v>
      </c>
      <c r="F135" s="27">
        <v>0</v>
      </c>
      <c r="G135" s="27">
        <v>1.3260000000000001</v>
      </c>
      <c r="H135" s="27">
        <f t="shared" si="27"/>
        <v>-1.3260000000000001</v>
      </c>
    </row>
    <row r="136" spans="1:8" ht="32.25" customHeight="1" outlineLevel="7" x14ac:dyDescent="0.25">
      <c r="A136" s="24">
        <f t="shared" si="26"/>
        <v>124</v>
      </c>
      <c r="B136" s="25" t="s">
        <v>3</v>
      </c>
      <c r="C136" s="25" t="s">
        <v>426</v>
      </c>
      <c r="D136" s="28" t="s">
        <v>418</v>
      </c>
      <c r="E136" s="27">
        <f>E137+E139</f>
        <v>0</v>
      </c>
      <c r="F136" s="27">
        <f t="shared" ref="F136:G136" si="52">F137+F139</f>
        <v>0</v>
      </c>
      <c r="G136" s="27">
        <f t="shared" si="52"/>
        <v>-26.863999999999997</v>
      </c>
      <c r="H136" s="27">
        <f t="shared" si="27"/>
        <v>26.863999999999997</v>
      </c>
    </row>
    <row r="137" spans="1:8" ht="29.25" customHeight="1" outlineLevel="7" x14ac:dyDescent="0.25">
      <c r="A137" s="24">
        <f t="shared" si="26"/>
        <v>125</v>
      </c>
      <c r="B137" s="25" t="s">
        <v>3</v>
      </c>
      <c r="C137" s="25" t="s">
        <v>427</v>
      </c>
      <c r="D137" s="28" t="s">
        <v>419</v>
      </c>
      <c r="E137" s="27">
        <f>E138</f>
        <v>0</v>
      </c>
      <c r="F137" s="27">
        <f t="shared" ref="F137:G137" si="53">F138</f>
        <v>0</v>
      </c>
      <c r="G137" s="27">
        <f t="shared" si="53"/>
        <v>-36.799999999999997</v>
      </c>
      <c r="H137" s="27">
        <f t="shared" si="27"/>
        <v>36.799999999999997</v>
      </c>
    </row>
    <row r="138" spans="1:8" ht="30" customHeight="1" outlineLevel="7" x14ac:dyDescent="0.25">
      <c r="A138" s="24">
        <f t="shared" si="26"/>
        <v>126</v>
      </c>
      <c r="B138" s="25" t="s">
        <v>89</v>
      </c>
      <c r="C138" s="25" t="s">
        <v>428</v>
      </c>
      <c r="D138" s="28" t="s">
        <v>420</v>
      </c>
      <c r="E138" s="27">
        <v>0</v>
      </c>
      <c r="F138" s="27">
        <v>0</v>
      </c>
      <c r="G138" s="27">
        <v>-36.799999999999997</v>
      </c>
      <c r="H138" s="27">
        <f t="shared" si="27"/>
        <v>36.799999999999997</v>
      </c>
    </row>
    <row r="139" spans="1:8" ht="29.25" customHeight="1" outlineLevel="7" x14ac:dyDescent="0.25">
      <c r="A139" s="24">
        <f t="shared" si="26"/>
        <v>127</v>
      </c>
      <c r="B139" s="25" t="s">
        <v>3</v>
      </c>
      <c r="C139" s="25" t="s">
        <v>429</v>
      </c>
      <c r="D139" s="28" t="s">
        <v>421</v>
      </c>
      <c r="E139" s="27">
        <f>E140</f>
        <v>0</v>
      </c>
      <c r="F139" s="27">
        <f t="shared" ref="F139:G139" si="54">F140</f>
        <v>0</v>
      </c>
      <c r="G139" s="27">
        <f t="shared" si="54"/>
        <v>9.9359999999999999</v>
      </c>
      <c r="H139" s="27">
        <f t="shared" si="27"/>
        <v>-9.9359999999999999</v>
      </c>
    </row>
    <row r="140" spans="1:8" ht="33" customHeight="1" outlineLevel="7" x14ac:dyDescent="0.25">
      <c r="A140" s="24">
        <f t="shared" si="26"/>
        <v>128</v>
      </c>
      <c r="B140" s="25" t="s">
        <v>89</v>
      </c>
      <c r="C140" s="25" t="s">
        <v>430</v>
      </c>
      <c r="D140" s="28" t="s">
        <v>422</v>
      </c>
      <c r="E140" s="27">
        <v>0</v>
      </c>
      <c r="F140" s="27">
        <v>0</v>
      </c>
      <c r="G140" s="27">
        <v>9.9359999999999999</v>
      </c>
      <c r="H140" s="27">
        <f t="shared" si="27"/>
        <v>-9.9359999999999999</v>
      </c>
    </row>
    <row r="141" spans="1:8" x14ac:dyDescent="0.25">
      <c r="A141" s="24">
        <f t="shared" si="26"/>
        <v>129</v>
      </c>
      <c r="B141" s="25" t="s">
        <v>139</v>
      </c>
      <c r="C141" s="25" t="s">
        <v>141</v>
      </c>
      <c r="D141" s="26" t="s">
        <v>68</v>
      </c>
      <c r="E141" s="27">
        <f>E142+E232+E240+E235</f>
        <v>2265291.3382700002</v>
      </c>
      <c r="F141" s="27">
        <f t="shared" ref="F141:G141" si="55">F142+F232+F240+F235</f>
        <v>2359159.7532699998</v>
      </c>
      <c r="G141" s="27">
        <f t="shared" si="55"/>
        <v>562789.89088000008</v>
      </c>
      <c r="H141" s="27">
        <f t="shared" si="27"/>
        <v>1796369.8623899997</v>
      </c>
    </row>
    <row r="142" spans="1:8" ht="31.5" outlineLevel="1" x14ac:dyDescent="0.25">
      <c r="A142" s="24">
        <f t="shared" si="26"/>
        <v>130</v>
      </c>
      <c r="B142" s="25" t="s">
        <v>139</v>
      </c>
      <c r="C142" s="25" t="s">
        <v>140</v>
      </c>
      <c r="D142" s="26" t="s">
        <v>69</v>
      </c>
      <c r="E142" s="27">
        <f>E143+E151+E180+E209</f>
        <v>2267389.2546700002</v>
      </c>
      <c r="F142" s="27">
        <f>F143+F151+F180+F209</f>
        <v>2361257.6696699997</v>
      </c>
      <c r="G142" s="27">
        <f>G143+G151+G180+G209</f>
        <v>567616.07447000011</v>
      </c>
      <c r="H142" s="27">
        <f t="shared" si="27"/>
        <v>1793641.5951999996</v>
      </c>
    </row>
    <row r="143" spans="1:8" outlineLevel="2" x14ac:dyDescent="0.25">
      <c r="A143" s="24">
        <f t="shared" ref="A143:A206" si="56">A142+1</f>
        <v>131</v>
      </c>
      <c r="B143" s="25" t="s">
        <v>139</v>
      </c>
      <c r="C143" s="25" t="s">
        <v>138</v>
      </c>
      <c r="D143" s="26" t="s">
        <v>70</v>
      </c>
      <c r="E143" s="27">
        <f>E144+E146+E148</f>
        <v>1130775.3999999999</v>
      </c>
      <c r="F143" s="27">
        <f t="shared" ref="F143:G143" si="57">F144+F146+F148</f>
        <v>1130775.3999999999</v>
      </c>
      <c r="G143" s="27">
        <f t="shared" si="57"/>
        <v>343437.10000000003</v>
      </c>
      <c r="H143" s="27">
        <f t="shared" si="27"/>
        <v>787338.29999999981</v>
      </c>
    </row>
    <row r="144" spans="1:8" outlineLevel="3" x14ac:dyDescent="0.25">
      <c r="A144" s="24">
        <f t="shared" si="56"/>
        <v>132</v>
      </c>
      <c r="B144" s="25" t="s">
        <v>139</v>
      </c>
      <c r="C144" s="25" t="s">
        <v>137</v>
      </c>
      <c r="D144" s="26" t="s">
        <v>71</v>
      </c>
      <c r="E144" s="27">
        <f>E145</f>
        <v>541584.69999999995</v>
      </c>
      <c r="F144" s="27">
        <f t="shared" ref="F144:G144" si="58">F145</f>
        <v>541584.69999999995</v>
      </c>
      <c r="G144" s="27">
        <f t="shared" si="58"/>
        <v>300187.2</v>
      </c>
      <c r="H144" s="27">
        <f t="shared" si="27"/>
        <v>241397.49999999994</v>
      </c>
    </row>
    <row r="145" spans="1:8" ht="47.25" outlineLevel="4" x14ac:dyDescent="0.25">
      <c r="A145" s="24">
        <f t="shared" si="56"/>
        <v>133</v>
      </c>
      <c r="B145" s="25" t="s">
        <v>139</v>
      </c>
      <c r="C145" s="25" t="s">
        <v>136</v>
      </c>
      <c r="D145" s="26" t="s">
        <v>72</v>
      </c>
      <c r="E145" s="27">
        <v>541584.69999999995</v>
      </c>
      <c r="F145" s="27">
        <v>541584.69999999995</v>
      </c>
      <c r="G145" s="27">
        <v>300187.2</v>
      </c>
      <c r="H145" s="27">
        <f t="shared" si="27"/>
        <v>241397.49999999994</v>
      </c>
    </row>
    <row r="146" spans="1:8" ht="31.5" outlineLevel="4" x14ac:dyDescent="0.25">
      <c r="A146" s="24">
        <f t="shared" si="56"/>
        <v>134</v>
      </c>
      <c r="B146" s="25" t="s">
        <v>139</v>
      </c>
      <c r="C146" s="25" t="s">
        <v>144</v>
      </c>
      <c r="D146" s="26" t="s">
        <v>145</v>
      </c>
      <c r="E146" s="27">
        <f>E147</f>
        <v>338129.6</v>
      </c>
      <c r="F146" s="27">
        <f t="shared" ref="F146:G146" si="59">F147</f>
        <v>338129.6</v>
      </c>
      <c r="G146" s="27">
        <f t="shared" si="59"/>
        <v>0</v>
      </c>
      <c r="H146" s="27">
        <f t="shared" si="27"/>
        <v>338129.6</v>
      </c>
    </row>
    <row r="147" spans="1:8" ht="31.5" outlineLevel="7" x14ac:dyDescent="0.25">
      <c r="A147" s="24">
        <f t="shared" si="56"/>
        <v>135</v>
      </c>
      <c r="B147" s="25" t="s">
        <v>139</v>
      </c>
      <c r="C147" s="25" t="s">
        <v>142</v>
      </c>
      <c r="D147" s="26" t="s">
        <v>143</v>
      </c>
      <c r="E147" s="27">
        <v>338129.6</v>
      </c>
      <c r="F147" s="27">
        <v>338129.6</v>
      </c>
      <c r="G147" s="27">
        <v>0</v>
      </c>
      <c r="H147" s="27">
        <f t="shared" si="27"/>
        <v>338129.6</v>
      </c>
    </row>
    <row r="148" spans="1:8" outlineLevel="7" x14ac:dyDescent="0.25">
      <c r="A148" s="24">
        <f t="shared" si="56"/>
        <v>136</v>
      </c>
      <c r="B148" s="25" t="s">
        <v>139</v>
      </c>
      <c r="C148" s="25" t="s">
        <v>146</v>
      </c>
      <c r="D148" s="26" t="s">
        <v>147</v>
      </c>
      <c r="E148" s="27">
        <f>E149+E150</f>
        <v>251061.1</v>
      </c>
      <c r="F148" s="27">
        <f t="shared" ref="F148:G148" si="60">F149+F150</f>
        <v>251061.1</v>
      </c>
      <c r="G148" s="27">
        <f t="shared" si="60"/>
        <v>43249.9</v>
      </c>
      <c r="H148" s="27">
        <f t="shared" si="27"/>
        <v>207811.20000000001</v>
      </c>
    </row>
    <row r="149" spans="1:8" ht="47.25" outlineLevel="7" x14ac:dyDescent="0.25">
      <c r="A149" s="24">
        <f t="shared" si="56"/>
        <v>137</v>
      </c>
      <c r="B149" s="25" t="s">
        <v>139</v>
      </c>
      <c r="C149" s="25" t="s">
        <v>295</v>
      </c>
      <c r="D149" s="26" t="s">
        <v>296</v>
      </c>
      <c r="E149" s="27">
        <v>141910.70000000001</v>
      </c>
      <c r="F149" s="27">
        <v>141910.70000000001</v>
      </c>
      <c r="G149" s="27">
        <v>7148</v>
      </c>
      <c r="H149" s="27">
        <f t="shared" si="27"/>
        <v>134762.70000000001</v>
      </c>
    </row>
    <row r="150" spans="1:8" ht="78.75" outlineLevel="7" x14ac:dyDescent="0.25">
      <c r="A150" s="24">
        <f t="shared" si="56"/>
        <v>138</v>
      </c>
      <c r="B150" s="25" t="s">
        <v>139</v>
      </c>
      <c r="C150" s="25" t="s">
        <v>297</v>
      </c>
      <c r="D150" s="30" t="s">
        <v>298</v>
      </c>
      <c r="E150" s="27">
        <v>109150.39999999999</v>
      </c>
      <c r="F150" s="27">
        <v>109150.39999999999</v>
      </c>
      <c r="G150" s="27">
        <v>36101.9</v>
      </c>
      <c r="H150" s="27">
        <f t="shared" si="27"/>
        <v>73048.5</v>
      </c>
    </row>
    <row r="151" spans="1:8" ht="31.5" outlineLevel="2" x14ac:dyDescent="0.25">
      <c r="A151" s="24">
        <f t="shared" si="56"/>
        <v>139</v>
      </c>
      <c r="B151" s="25" t="s">
        <v>139</v>
      </c>
      <c r="C151" s="25" t="s">
        <v>154</v>
      </c>
      <c r="D151" s="26" t="s">
        <v>73</v>
      </c>
      <c r="E151" s="27">
        <f>E158+E162+E164+E152+E154+E156</f>
        <v>171836.82819</v>
      </c>
      <c r="F151" s="27">
        <f t="shared" ref="F151:G151" si="61">F158+F162+F164+F152+F154+F156</f>
        <v>186477.85319000002</v>
      </c>
      <c r="G151" s="27">
        <f t="shared" si="61"/>
        <v>19368.279470000001</v>
      </c>
      <c r="H151" s="27">
        <f t="shared" si="27"/>
        <v>167109.57372000001</v>
      </c>
    </row>
    <row r="152" spans="1:8" ht="63" outlineLevel="3" x14ac:dyDescent="0.25">
      <c r="A152" s="24">
        <f t="shared" si="56"/>
        <v>140</v>
      </c>
      <c r="B152" s="25" t="s">
        <v>139</v>
      </c>
      <c r="C152" s="25" t="s">
        <v>165</v>
      </c>
      <c r="D152" s="26" t="s">
        <v>74</v>
      </c>
      <c r="E152" s="27">
        <f>E153</f>
        <v>22497.200000000001</v>
      </c>
      <c r="F152" s="27">
        <f>F153</f>
        <v>22497.200000000001</v>
      </c>
      <c r="G152" s="27">
        <f t="shared" ref="G152" si="62">G153</f>
        <v>4075</v>
      </c>
      <c r="H152" s="27">
        <f t="shared" ref="H152:H218" si="63">F152-G152</f>
        <v>18422.2</v>
      </c>
    </row>
    <row r="153" spans="1:8" ht="63" outlineLevel="4" x14ac:dyDescent="0.25">
      <c r="A153" s="24">
        <f t="shared" si="56"/>
        <v>141</v>
      </c>
      <c r="B153" s="25" t="s">
        <v>139</v>
      </c>
      <c r="C153" s="25" t="s">
        <v>166</v>
      </c>
      <c r="D153" s="28" t="s">
        <v>164</v>
      </c>
      <c r="E153" s="27">
        <v>22497.200000000001</v>
      </c>
      <c r="F153" s="27">
        <v>22497.200000000001</v>
      </c>
      <c r="G153" s="27">
        <v>4075</v>
      </c>
      <c r="H153" s="27">
        <f t="shared" si="63"/>
        <v>18422.2</v>
      </c>
    </row>
    <row r="154" spans="1:8" ht="47.25" outlineLevel="4" x14ac:dyDescent="0.25">
      <c r="A154" s="24">
        <f t="shared" si="56"/>
        <v>142</v>
      </c>
      <c r="B154" s="25" t="s">
        <v>139</v>
      </c>
      <c r="C154" s="25" t="s">
        <v>299</v>
      </c>
      <c r="D154" s="30" t="s">
        <v>300</v>
      </c>
      <c r="E154" s="27">
        <f>E155</f>
        <v>4222.2</v>
      </c>
      <c r="F154" s="27">
        <f t="shared" ref="F154:G156" si="64">F155</f>
        <v>4222.2250000000004</v>
      </c>
      <c r="G154" s="27">
        <f t="shared" si="64"/>
        <v>4222.2250000000004</v>
      </c>
      <c r="H154" s="27">
        <f t="shared" si="63"/>
        <v>0</v>
      </c>
    </row>
    <row r="155" spans="1:8" ht="47.25" outlineLevel="4" x14ac:dyDescent="0.25">
      <c r="A155" s="24">
        <f t="shared" si="56"/>
        <v>143</v>
      </c>
      <c r="B155" s="25" t="s">
        <v>139</v>
      </c>
      <c r="C155" s="25" t="s">
        <v>301</v>
      </c>
      <c r="D155" s="30" t="s">
        <v>300</v>
      </c>
      <c r="E155" s="27">
        <v>4222.2</v>
      </c>
      <c r="F155" s="27">
        <v>4222.2250000000004</v>
      </c>
      <c r="G155" s="27">
        <v>4222.2250000000004</v>
      </c>
      <c r="H155" s="27">
        <f t="shared" si="63"/>
        <v>0</v>
      </c>
    </row>
    <row r="156" spans="1:8" ht="31.5" outlineLevel="4" x14ac:dyDescent="0.25">
      <c r="A156" s="24">
        <f t="shared" si="56"/>
        <v>144</v>
      </c>
      <c r="B156" s="25" t="s">
        <v>139</v>
      </c>
      <c r="C156" s="25" t="s">
        <v>369</v>
      </c>
      <c r="D156" s="30" t="s">
        <v>370</v>
      </c>
      <c r="E156" s="27">
        <f>E157</f>
        <v>1597.588</v>
      </c>
      <c r="F156" s="27">
        <f t="shared" si="64"/>
        <v>1597.588</v>
      </c>
      <c r="G156" s="27">
        <f t="shared" si="64"/>
        <v>0</v>
      </c>
      <c r="H156" s="27">
        <f t="shared" si="63"/>
        <v>1597.588</v>
      </c>
    </row>
    <row r="157" spans="1:8" ht="31.5" outlineLevel="4" x14ac:dyDescent="0.25">
      <c r="A157" s="24">
        <f t="shared" si="56"/>
        <v>145</v>
      </c>
      <c r="B157" s="25" t="s">
        <v>139</v>
      </c>
      <c r="C157" s="25" t="s">
        <v>371</v>
      </c>
      <c r="D157" s="30" t="s">
        <v>372</v>
      </c>
      <c r="E157" s="27">
        <v>1597.588</v>
      </c>
      <c r="F157" s="27">
        <v>1597.588</v>
      </c>
      <c r="G157" s="27">
        <v>0</v>
      </c>
      <c r="H157" s="27">
        <f t="shared" si="63"/>
        <v>1597.588</v>
      </c>
    </row>
    <row r="158" spans="1:8" ht="31.5" outlineLevel="3" x14ac:dyDescent="0.25">
      <c r="A158" s="24">
        <f t="shared" si="56"/>
        <v>146</v>
      </c>
      <c r="B158" s="25" t="s">
        <v>139</v>
      </c>
      <c r="C158" s="25" t="s">
        <v>149</v>
      </c>
      <c r="D158" s="26" t="s">
        <v>333</v>
      </c>
      <c r="E158" s="27">
        <f>E159</f>
        <v>4263.1000000000004</v>
      </c>
      <c r="F158" s="27">
        <f t="shared" ref="F158:G158" si="65">F159</f>
        <v>4263.1000000000004</v>
      </c>
      <c r="G158" s="27">
        <f t="shared" si="65"/>
        <v>4263.1000000000004</v>
      </c>
      <c r="H158" s="27">
        <f t="shared" si="63"/>
        <v>0</v>
      </c>
    </row>
    <row r="159" spans="1:8" ht="31.5" outlineLevel="3" x14ac:dyDescent="0.25">
      <c r="A159" s="24">
        <f t="shared" si="56"/>
        <v>147</v>
      </c>
      <c r="B159" s="25" t="s">
        <v>139</v>
      </c>
      <c r="C159" s="25" t="s">
        <v>331</v>
      </c>
      <c r="D159" s="26" t="s">
        <v>332</v>
      </c>
      <c r="E159" s="27">
        <f>E160+E161</f>
        <v>4263.1000000000004</v>
      </c>
      <c r="F159" s="27">
        <f t="shared" ref="F159:G159" si="66">F160+F161</f>
        <v>4263.1000000000004</v>
      </c>
      <c r="G159" s="27">
        <f t="shared" si="66"/>
        <v>4263.1000000000004</v>
      </c>
      <c r="H159" s="27">
        <f t="shared" si="63"/>
        <v>0</v>
      </c>
    </row>
    <row r="160" spans="1:8" ht="47.25" outlineLevel="4" x14ac:dyDescent="0.25">
      <c r="A160" s="24">
        <f t="shared" si="56"/>
        <v>148</v>
      </c>
      <c r="B160" s="25" t="s">
        <v>139</v>
      </c>
      <c r="C160" s="25" t="s">
        <v>322</v>
      </c>
      <c r="D160" s="26" t="s">
        <v>75</v>
      </c>
      <c r="E160" s="27">
        <v>263.10000000000002</v>
      </c>
      <c r="F160" s="27">
        <v>263.10000000000002</v>
      </c>
      <c r="G160" s="27">
        <v>263.10000000000002</v>
      </c>
      <c r="H160" s="27">
        <f t="shared" si="63"/>
        <v>0</v>
      </c>
    </row>
    <row r="161" spans="1:8" ht="47.25" outlineLevel="7" x14ac:dyDescent="0.25">
      <c r="A161" s="24">
        <f t="shared" si="56"/>
        <v>149</v>
      </c>
      <c r="B161" s="25" t="s">
        <v>139</v>
      </c>
      <c r="C161" s="25" t="s">
        <v>323</v>
      </c>
      <c r="D161" s="26" t="s">
        <v>148</v>
      </c>
      <c r="E161" s="27">
        <v>4000</v>
      </c>
      <c r="F161" s="27">
        <v>4000</v>
      </c>
      <c r="G161" s="27">
        <v>4000</v>
      </c>
      <c r="H161" s="27">
        <f t="shared" si="63"/>
        <v>0</v>
      </c>
    </row>
    <row r="162" spans="1:8" ht="31.5" outlineLevel="7" x14ac:dyDescent="0.25">
      <c r="A162" s="24">
        <f t="shared" si="56"/>
        <v>150</v>
      </c>
      <c r="B162" s="25" t="s">
        <v>139</v>
      </c>
      <c r="C162" s="25" t="s">
        <v>150</v>
      </c>
      <c r="D162" s="26" t="s">
        <v>151</v>
      </c>
      <c r="E162" s="27">
        <f>E163</f>
        <v>11976.29019</v>
      </c>
      <c r="F162" s="27">
        <f t="shared" ref="F162:G162" si="67">F163</f>
        <v>11976.29019</v>
      </c>
      <c r="G162" s="27">
        <f t="shared" si="67"/>
        <v>0</v>
      </c>
      <c r="H162" s="27">
        <f t="shared" si="63"/>
        <v>11976.29019</v>
      </c>
    </row>
    <row r="163" spans="1:8" ht="31.5" outlineLevel="7" x14ac:dyDescent="0.25">
      <c r="A163" s="24">
        <f t="shared" si="56"/>
        <v>151</v>
      </c>
      <c r="B163" s="25" t="s">
        <v>139</v>
      </c>
      <c r="C163" s="25" t="s">
        <v>152</v>
      </c>
      <c r="D163" s="26" t="s">
        <v>153</v>
      </c>
      <c r="E163" s="27">
        <v>11976.29019</v>
      </c>
      <c r="F163" s="27">
        <v>11976.29019</v>
      </c>
      <c r="G163" s="27">
        <v>0</v>
      </c>
      <c r="H163" s="27">
        <f t="shared" si="63"/>
        <v>11976.29019</v>
      </c>
    </row>
    <row r="164" spans="1:8" outlineLevel="3" x14ac:dyDescent="0.25">
      <c r="A164" s="24">
        <f t="shared" si="56"/>
        <v>152</v>
      </c>
      <c r="B164" s="25" t="s">
        <v>139</v>
      </c>
      <c r="C164" s="25" t="s">
        <v>155</v>
      </c>
      <c r="D164" s="26" t="s">
        <v>76</v>
      </c>
      <c r="E164" s="27">
        <f>E165</f>
        <v>127280.45</v>
      </c>
      <c r="F164" s="27">
        <f t="shared" ref="F164:G164" si="68">F165</f>
        <v>141921.45000000001</v>
      </c>
      <c r="G164" s="27">
        <f t="shared" si="68"/>
        <v>6807.9544700000006</v>
      </c>
      <c r="H164" s="27">
        <f t="shared" si="63"/>
        <v>135113.49553000001</v>
      </c>
    </row>
    <row r="165" spans="1:8" ht="31.5" outlineLevel="4" x14ac:dyDescent="0.25">
      <c r="A165" s="24">
        <f t="shared" si="56"/>
        <v>153</v>
      </c>
      <c r="B165" s="25" t="s">
        <v>139</v>
      </c>
      <c r="C165" s="25" t="s">
        <v>156</v>
      </c>
      <c r="D165" s="31" t="s">
        <v>158</v>
      </c>
      <c r="E165" s="27">
        <f>SUM(E166:E179)</f>
        <v>127280.45</v>
      </c>
      <c r="F165" s="27">
        <f t="shared" ref="F165:G165" si="69">SUM(F166:F179)</f>
        <v>141921.45000000001</v>
      </c>
      <c r="G165" s="27">
        <f t="shared" si="69"/>
        <v>6807.9544700000006</v>
      </c>
      <c r="H165" s="27">
        <f t="shared" si="63"/>
        <v>135113.49553000001</v>
      </c>
    </row>
    <row r="166" spans="1:8" ht="220.5" outlineLevel="5" x14ac:dyDescent="0.25">
      <c r="A166" s="24">
        <f t="shared" si="56"/>
        <v>154</v>
      </c>
      <c r="B166" s="25" t="s">
        <v>139</v>
      </c>
      <c r="C166" s="25" t="s">
        <v>167</v>
      </c>
      <c r="D166" s="31" t="s">
        <v>168</v>
      </c>
      <c r="E166" s="27">
        <v>526.70000000000005</v>
      </c>
      <c r="F166" s="27">
        <v>526.70000000000005</v>
      </c>
      <c r="G166" s="27">
        <v>0</v>
      </c>
      <c r="H166" s="27">
        <f t="shared" si="63"/>
        <v>526.70000000000005</v>
      </c>
    </row>
    <row r="167" spans="1:8" ht="94.5" outlineLevel="5" x14ac:dyDescent="0.25">
      <c r="A167" s="24">
        <f t="shared" si="56"/>
        <v>155</v>
      </c>
      <c r="B167" s="25" t="s">
        <v>139</v>
      </c>
      <c r="C167" s="25" t="s">
        <v>431</v>
      </c>
      <c r="D167" s="31" t="s">
        <v>432</v>
      </c>
      <c r="E167" s="27">
        <v>0</v>
      </c>
      <c r="F167" s="27">
        <v>5000</v>
      </c>
      <c r="G167" s="27">
        <v>0</v>
      </c>
      <c r="H167" s="27">
        <f t="shared" si="63"/>
        <v>5000</v>
      </c>
    </row>
    <row r="168" spans="1:8" ht="47.25" outlineLevel="5" x14ac:dyDescent="0.25">
      <c r="A168" s="24">
        <f t="shared" si="56"/>
        <v>156</v>
      </c>
      <c r="B168" s="25" t="s">
        <v>139</v>
      </c>
      <c r="C168" s="25" t="s">
        <v>385</v>
      </c>
      <c r="D168" s="31" t="s">
        <v>386</v>
      </c>
      <c r="E168" s="27">
        <v>45000</v>
      </c>
      <c r="F168" s="27">
        <v>45000</v>
      </c>
      <c r="G168" s="27">
        <v>0</v>
      </c>
      <c r="H168" s="27">
        <f t="shared" si="63"/>
        <v>45000</v>
      </c>
    </row>
    <row r="169" spans="1:8" ht="94.5" outlineLevel="5" x14ac:dyDescent="0.25">
      <c r="A169" s="24">
        <f t="shared" si="56"/>
        <v>157</v>
      </c>
      <c r="B169" s="25" t="s">
        <v>139</v>
      </c>
      <c r="C169" s="25" t="s">
        <v>433</v>
      </c>
      <c r="D169" s="31" t="s">
        <v>434</v>
      </c>
      <c r="E169" s="27">
        <v>0</v>
      </c>
      <c r="F169" s="27">
        <v>200</v>
      </c>
      <c r="G169" s="27">
        <v>0</v>
      </c>
      <c r="H169" s="27">
        <f t="shared" si="63"/>
        <v>200</v>
      </c>
    </row>
    <row r="170" spans="1:8" ht="110.25" outlineLevel="5" x14ac:dyDescent="0.25">
      <c r="A170" s="24">
        <f t="shared" si="56"/>
        <v>158</v>
      </c>
      <c r="B170" s="25" t="s">
        <v>139</v>
      </c>
      <c r="C170" s="25" t="s">
        <v>171</v>
      </c>
      <c r="D170" s="31" t="s">
        <v>172</v>
      </c>
      <c r="E170" s="27">
        <v>939.3</v>
      </c>
      <c r="F170" s="27">
        <v>939.3</v>
      </c>
      <c r="G170" s="27">
        <v>939.3</v>
      </c>
      <c r="H170" s="27">
        <f t="shared" si="63"/>
        <v>0</v>
      </c>
    </row>
    <row r="171" spans="1:8" ht="110.25" outlineLevel="5" x14ac:dyDescent="0.25">
      <c r="A171" s="24">
        <f t="shared" si="56"/>
        <v>159</v>
      </c>
      <c r="B171" s="25" t="s">
        <v>139</v>
      </c>
      <c r="C171" s="25" t="s">
        <v>169</v>
      </c>
      <c r="D171" s="31" t="s">
        <v>170</v>
      </c>
      <c r="E171" s="27">
        <v>327.8</v>
      </c>
      <c r="F171" s="27">
        <v>327.8</v>
      </c>
      <c r="G171" s="27">
        <v>0</v>
      </c>
      <c r="H171" s="27">
        <f t="shared" si="63"/>
        <v>327.8</v>
      </c>
    </row>
    <row r="172" spans="1:8" ht="126" outlineLevel="7" x14ac:dyDescent="0.25">
      <c r="A172" s="24">
        <f t="shared" si="56"/>
        <v>160</v>
      </c>
      <c r="B172" s="25" t="s">
        <v>139</v>
      </c>
      <c r="C172" s="25" t="s">
        <v>157</v>
      </c>
      <c r="D172" s="31" t="s">
        <v>159</v>
      </c>
      <c r="E172" s="27">
        <v>5694</v>
      </c>
      <c r="F172" s="27">
        <v>5694</v>
      </c>
      <c r="G172" s="27">
        <v>4108.6544700000004</v>
      </c>
      <c r="H172" s="27">
        <f t="shared" si="63"/>
        <v>1585.3455299999996</v>
      </c>
    </row>
    <row r="173" spans="1:8" ht="47.25" outlineLevel="7" x14ac:dyDescent="0.25">
      <c r="A173" s="24">
        <f t="shared" si="56"/>
        <v>161</v>
      </c>
      <c r="B173" s="25" t="s">
        <v>139</v>
      </c>
      <c r="C173" s="25" t="s">
        <v>381</v>
      </c>
      <c r="D173" s="31" t="s">
        <v>382</v>
      </c>
      <c r="E173" s="27">
        <v>2677.95</v>
      </c>
      <c r="F173" s="27">
        <v>2677.95</v>
      </c>
      <c r="G173" s="27">
        <v>0</v>
      </c>
      <c r="H173" s="27">
        <f t="shared" si="63"/>
        <v>2677.95</v>
      </c>
    </row>
    <row r="174" spans="1:8" ht="141.75" outlineLevel="7" x14ac:dyDescent="0.25">
      <c r="A174" s="24">
        <f t="shared" si="56"/>
        <v>162</v>
      </c>
      <c r="B174" s="25" t="s">
        <v>139</v>
      </c>
      <c r="C174" s="25" t="s">
        <v>160</v>
      </c>
      <c r="D174" s="31" t="s">
        <v>161</v>
      </c>
      <c r="E174" s="27">
        <v>2846</v>
      </c>
      <c r="F174" s="27">
        <v>2846</v>
      </c>
      <c r="G174" s="27">
        <v>0</v>
      </c>
      <c r="H174" s="27">
        <f t="shared" si="63"/>
        <v>2846</v>
      </c>
    </row>
    <row r="175" spans="1:8" ht="173.25" outlineLevel="5" x14ac:dyDescent="0.25">
      <c r="A175" s="24">
        <f t="shared" si="56"/>
        <v>163</v>
      </c>
      <c r="B175" s="25" t="s">
        <v>139</v>
      </c>
      <c r="C175" s="25" t="s">
        <v>162</v>
      </c>
      <c r="D175" s="31" t="s">
        <v>163</v>
      </c>
      <c r="E175" s="27">
        <v>8564.5</v>
      </c>
      <c r="F175" s="27">
        <v>8564.5</v>
      </c>
      <c r="G175" s="27">
        <v>1760</v>
      </c>
      <c r="H175" s="27">
        <f t="shared" si="63"/>
        <v>6804.5</v>
      </c>
    </row>
    <row r="176" spans="1:8" ht="47.25" outlineLevel="5" x14ac:dyDescent="0.25">
      <c r="A176" s="24">
        <f t="shared" si="56"/>
        <v>164</v>
      </c>
      <c r="B176" s="25" t="s">
        <v>139</v>
      </c>
      <c r="C176" s="25" t="s">
        <v>435</v>
      </c>
      <c r="D176" s="31" t="s">
        <v>436</v>
      </c>
      <c r="E176" s="27">
        <v>0</v>
      </c>
      <c r="F176" s="27">
        <v>9441</v>
      </c>
      <c r="G176" s="27">
        <v>0</v>
      </c>
      <c r="H176" s="27">
        <f t="shared" si="63"/>
        <v>9441</v>
      </c>
    </row>
    <row r="177" spans="1:8" ht="78.75" outlineLevel="5" x14ac:dyDescent="0.25">
      <c r="A177" s="24">
        <f t="shared" si="56"/>
        <v>165</v>
      </c>
      <c r="B177" s="25" t="s">
        <v>139</v>
      </c>
      <c r="C177" s="25" t="s">
        <v>302</v>
      </c>
      <c r="D177" s="32" t="s">
        <v>303</v>
      </c>
      <c r="E177" s="27">
        <v>4459.2</v>
      </c>
      <c r="F177" s="27">
        <v>4459.2</v>
      </c>
      <c r="G177" s="27">
        <v>0</v>
      </c>
      <c r="H177" s="27">
        <f t="shared" si="63"/>
        <v>4459.2</v>
      </c>
    </row>
    <row r="178" spans="1:8" ht="63" outlineLevel="5" x14ac:dyDescent="0.25">
      <c r="A178" s="24">
        <f t="shared" si="56"/>
        <v>166</v>
      </c>
      <c r="B178" s="25" t="s">
        <v>139</v>
      </c>
      <c r="C178" s="25" t="s">
        <v>304</v>
      </c>
      <c r="D178" s="32" t="s">
        <v>305</v>
      </c>
      <c r="E178" s="27">
        <v>35000</v>
      </c>
      <c r="F178" s="27">
        <v>35000</v>
      </c>
      <c r="G178" s="27">
        <v>0</v>
      </c>
      <c r="H178" s="27">
        <f t="shared" si="63"/>
        <v>35000</v>
      </c>
    </row>
    <row r="179" spans="1:8" ht="63" outlineLevel="5" x14ac:dyDescent="0.25">
      <c r="A179" s="24">
        <f t="shared" si="56"/>
        <v>167</v>
      </c>
      <c r="B179" s="25" t="s">
        <v>139</v>
      </c>
      <c r="C179" s="25" t="s">
        <v>306</v>
      </c>
      <c r="D179" s="32" t="s">
        <v>307</v>
      </c>
      <c r="E179" s="27">
        <v>21245</v>
      </c>
      <c r="F179" s="27">
        <v>21245</v>
      </c>
      <c r="G179" s="27">
        <v>0</v>
      </c>
      <c r="H179" s="27">
        <f t="shared" si="63"/>
        <v>21245</v>
      </c>
    </row>
    <row r="180" spans="1:8" ht="31.5" outlineLevel="2" x14ac:dyDescent="0.25">
      <c r="A180" s="24">
        <f t="shared" si="56"/>
        <v>168</v>
      </c>
      <c r="B180" s="25" t="s">
        <v>139</v>
      </c>
      <c r="C180" s="25" t="s">
        <v>173</v>
      </c>
      <c r="D180" s="26" t="s">
        <v>77</v>
      </c>
      <c r="E180" s="27">
        <f>E181+E201+E203+E205+E207</f>
        <v>851029.70000000019</v>
      </c>
      <c r="F180" s="27">
        <f>F181+F201+F203+F205+F207</f>
        <v>914164.40000000014</v>
      </c>
      <c r="G180" s="27">
        <f>G181+G201+G203+G205+G207</f>
        <v>179763.81400000001</v>
      </c>
      <c r="H180" s="27">
        <f t="shared" si="63"/>
        <v>734400.58600000013</v>
      </c>
    </row>
    <row r="181" spans="1:8" ht="31.5" outlineLevel="3" x14ac:dyDescent="0.25">
      <c r="A181" s="24">
        <f t="shared" si="56"/>
        <v>169</v>
      </c>
      <c r="B181" s="25" t="s">
        <v>139</v>
      </c>
      <c r="C181" s="25" t="s">
        <v>174</v>
      </c>
      <c r="D181" s="31" t="s">
        <v>78</v>
      </c>
      <c r="E181" s="27">
        <f>E182</f>
        <v>840975.80000000016</v>
      </c>
      <c r="F181" s="27">
        <f t="shared" ref="F181:G181" si="70">F182</f>
        <v>904110.50000000012</v>
      </c>
      <c r="G181" s="27">
        <f t="shared" si="70"/>
        <v>174104.11200000002</v>
      </c>
      <c r="H181" s="27">
        <f t="shared" si="63"/>
        <v>730006.38800000004</v>
      </c>
    </row>
    <row r="182" spans="1:8" ht="31.5" outlineLevel="4" x14ac:dyDescent="0.25">
      <c r="A182" s="24">
        <f t="shared" si="56"/>
        <v>170</v>
      </c>
      <c r="B182" s="25" t="s">
        <v>139</v>
      </c>
      <c r="C182" s="25" t="s">
        <v>175</v>
      </c>
      <c r="D182" s="31" t="s">
        <v>79</v>
      </c>
      <c r="E182" s="27">
        <f>SUM(E183:E200)</f>
        <v>840975.80000000016</v>
      </c>
      <c r="F182" s="27">
        <f t="shared" ref="F182:G182" si="71">SUM(F183:F200)</f>
        <v>904110.50000000012</v>
      </c>
      <c r="G182" s="27">
        <f t="shared" si="71"/>
        <v>174104.11200000002</v>
      </c>
      <c r="H182" s="27">
        <f t="shared" si="63"/>
        <v>730006.38800000004</v>
      </c>
    </row>
    <row r="183" spans="1:8" ht="110.25" outlineLevel="5" x14ac:dyDescent="0.25">
      <c r="A183" s="24">
        <f t="shared" si="56"/>
        <v>171</v>
      </c>
      <c r="B183" s="25" t="s">
        <v>139</v>
      </c>
      <c r="C183" s="25" t="s">
        <v>189</v>
      </c>
      <c r="D183" s="31" t="s">
        <v>190</v>
      </c>
      <c r="E183" s="27">
        <v>2829.1</v>
      </c>
      <c r="F183" s="27">
        <v>2829.1</v>
      </c>
      <c r="G183" s="27">
        <v>689.9</v>
      </c>
      <c r="H183" s="27">
        <f t="shared" si="63"/>
        <v>2139.1999999999998</v>
      </c>
    </row>
    <row r="184" spans="1:8" ht="220.5" outlineLevel="5" x14ac:dyDescent="0.25">
      <c r="A184" s="24">
        <f t="shared" si="56"/>
        <v>172</v>
      </c>
      <c r="B184" s="25" t="s">
        <v>139</v>
      </c>
      <c r="C184" s="25" t="s">
        <v>315</v>
      </c>
      <c r="D184" s="31" t="s">
        <v>291</v>
      </c>
      <c r="E184" s="27">
        <v>84240.5</v>
      </c>
      <c r="F184" s="27">
        <v>93519.4</v>
      </c>
      <c r="G184" s="27">
        <v>16930.388999999999</v>
      </c>
      <c r="H184" s="27">
        <f t="shared" si="63"/>
        <v>76589.010999999999</v>
      </c>
    </row>
    <row r="185" spans="1:8" ht="236.25" outlineLevel="5" x14ac:dyDescent="0.25">
      <c r="A185" s="24">
        <f t="shared" si="56"/>
        <v>173</v>
      </c>
      <c r="B185" s="25" t="s">
        <v>139</v>
      </c>
      <c r="C185" s="25" t="s">
        <v>316</v>
      </c>
      <c r="D185" s="31" t="s">
        <v>292</v>
      </c>
      <c r="E185" s="27">
        <v>90851.5</v>
      </c>
      <c r="F185" s="27">
        <v>95501.4</v>
      </c>
      <c r="G185" s="27">
        <v>19191.326000000001</v>
      </c>
      <c r="H185" s="27">
        <f t="shared" si="63"/>
        <v>76310.073999999993</v>
      </c>
    </row>
    <row r="186" spans="1:8" ht="110.25" outlineLevel="5" x14ac:dyDescent="0.25">
      <c r="A186" s="24">
        <f t="shared" si="56"/>
        <v>174</v>
      </c>
      <c r="B186" s="25" t="s">
        <v>139</v>
      </c>
      <c r="C186" s="25" t="s">
        <v>317</v>
      </c>
      <c r="D186" s="31" t="s">
        <v>205</v>
      </c>
      <c r="E186" s="27">
        <v>244.3</v>
      </c>
      <c r="F186" s="27">
        <v>244.3</v>
      </c>
      <c r="G186" s="27">
        <v>61.2</v>
      </c>
      <c r="H186" s="27">
        <f t="shared" si="63"/>
        <v>183.10000000000002</v>
      </c>
    </row>
    <row r="187" spans="1:8" ht="78.75" outlineLevel="5" x14ac:dyDescent="0.25">
      <c r="A187" s="24">
        <f t="shared" si="56"/>
        <v>175</v>
      </c>
      <c r="B187" s="25" t="s">
        <v>139</v>
      </c>
      <c r="C187" s="25" t="s">
        <v>201</v>
      </c>
      <c r="D187" s="31" t="s">
        <v>202</v>
      </c>
      <c r="E187" s="27">
        <v>1384.1</v>
      </c>
      <c r="F187" s="27">
        <v>1384.1</v>
      </c>
      <c r="G187" s="27">
        <v>364.57600000000002</v>
      </c>
      <c r="H187" s="27">
        <f t="shared" si="63"/>
        <v>1019.5239999999999</v>
      </c>
    </row>
    <row r="188" spans="1:8" ht="94.5" outlineLevel="5" x14ac:dyDescent="0.25">
      <c r="A188" s="24">
        <f t="shared" si="56"/>
        <v>176</v>
      </c>
      <c r="B188" s="25" t="s">
        <v>139</v>
      </c>
      <c r="C188" s="25" t="s">
        <v>186</v>
      </c>
      <c r="D188" s="31" t="s">
        <v>191</v>
      </c>
      <c r="E188" s="27">
        <v>11377</v>
      </c>
      <c r="F188" s="27">
        <v>11377</v>
      </c>
      <c r="G188" s="27">
        <v>3380.7</v>
      </c>
      <c r="H188" s="27">
        <f t="shared" si="63"/>
        <v>7996.3</v>
      </c>
    </row>
    <row r="189" spans="1:8" ht="94.5" outlineLevel="5" x14ac:dyDescent="0.25">
      <c r="A189" s="24">
        <f t="shared" si="56"/>
        <v>177</v>
      </c>
      <c r="B189" s="25" t="s">
        <v>139</v>
      </c>
      <c r="C189" s="25" t="s">
        <v>318</v>
      </c>
      <c r="D189" s="31" t="s">
        <v>206</v>
      </c>
      <c r="E189" s="27">
        <v>1240</v>
      </c>
      <c r="F189" s="27">
        <v>1458</v>
      </c>
      <c r="G189" s="27">
        <v>333.1</v>
      </c>
      <c r="H189" s="27">
        <f t="shared" si="63"/>
        <v>1124.9000000000001</v>
      </c>
    </row>
    <row r="190" spans="1:8" ht="94.5" outlineLevel="5" x14ac:dyDescent="0.25">
      <c r="A190" s="24">
        <f t="shared" si="56"/>
        <v>178</v>
      </c>
      <c r="B190" s="25" t="s">
        <v>139</v>
      </c>
      <c r="C190" s="25" t="s">
        <v>203</v>
      </c>
      <c r="D190" s="31" t="s">
        <v>204</v>
      </c>
      <c r="E190" s="27">
        <v>258.60000000000002</v>
      </c>
      <c r="F190" s="27">
        <v>258.60000000000002</v>
      </c>
      <c r="G190" s="27">
        <v>88.581000000000003</v>
      </c>
      <c r="H190" s="27">
        <f t="shared" si="63"/>
        <v>170.01900000000001</v>
      </c>
    </row>
    <row r="191" spans="1:8" ht="94.5" outlineLevel="5" x14ac:dyDescent="0.25">
      <c r="A191" s="24">
        <f t="shared" si="56"/>
        <v>179</v>
      </c>
      <c r="B191" s="25" t="s">
        <v>139</v>
      </c>
      <c r="C191" s="25" t="s">
        <v>200</v>
      </c>
      <c r="D191" s="31" t="s">
        <v>199</v>
      </c>
      <c r="E191" s="27">
        <v>10363.700000000001</v>
      </c>
      <c r="F191" s="27">
        <v>10363.700000000001</v>
      </c>
      <c r="G191" s="27">
        <v>2716.172</v>
      </c>
      <c r="H191" s="27">
        <f t="shared" si="63"/>
        <v>7647.5280000000002</v>
      </c>
    </row>
    <row r="192" spans="1:8" ht="173.25" outlineLevel="5" x14ac:dyDescent="0.25">
      <c r="A192" s="24">
        <f t="shared" si="56"/>
        <v>180</v>
      </c>
      <c r="B192" s="25" t="s">
        <v>139</v>
      </c>
      <c r="C192" s="25" t="s">
        <v>183</v>
      </c>
      <c r="D192" s="31" t="s">
        <v>192</v>
      </c>
      <c r="E192" s="27">
        <v>1674</v>
      </c>
      <c r="F192" s="27">
        <v>1674</v>
      </c>
      <c r="G192" s="27">
        <v>205.5</v>
      </c>
      <c r="H192" s="27">
        <f t="shared" si="63"/>
        <v>1468.5</v>
      </c>
    </row>
    <row r="193" spans="1:8" ht="236.25" outlineLevel="5" x14ac:dyDescent="0.25">
      <c r="A193" s="24">
        <f t="shared" si="56"/>
        <v>181</v>
      </c>
      <c r="B193" s="25" t="s">
        <v>139</v>
      </c>
      <c r="C193" s="25" t="s">
        <v>319</v>
      </c>
      <c r="D193" s="31" t="s">
        <v>293</v>
      </c>
      <c r="E193" s="27">
        <v>369855.1</v>
      </c>
      <c r="F193" s="27">
        <v>405827.9</v>
      </c>
      <c r="G193" s="27">
        <v>88448.466</v>
      </c>
      <c r="H193" s="27">
        <f t="shared" si="63"/>
        <v>317379.43400000001</v>
      </c>
    </row>
    <row r="194" spans="1:8" ht="110.25" outlineLevel="5" x14ac:dyDescent="0.25">
      <c r="A194" s="24">
        <f t="shared" si="56"/>
        <v>182</v>
      </c>
      <c r="B194" s="25" t="s">
        <v>139</v>
      </c>
      <c r="C194" s="25" t="s">
        <v>179</v>
      </c>
      <c r="D194" s="31" t="s">
        <v>193</v>
      </c>
      <c r="E194" s="27">
        <v>8779.6</v>
      </c>
      <c r="F194" s="27">
        <v>8779.6</v>
      </c>
      <c r="G194" s="27">
        <v>2450</v>
      </c>
      <c r="H194" s="27">
        <f t="shared" si="63"/>
        <v>6329.6</v>
      </c>
    </row>
    <row r="195" spans="1:8" ht="78.75" outlineLevel="5" x14ac:dyDescent="0.25">
      <c r="A195" s="24">
        <f t="shared" si="56"/>
        <v>183</v>
      </c>
      <c r="B195" s="25" t="s">
        <v>139</v>
      </c>
      <c r="C195" s="25" t="s">
        <v>178</v>
      </c>
      <c r="D195" s="31" t="s">
        <v>194</v>
      </c>
      <c r="E195" s="27">
        <v>64197.8</v>
      </c>
      <c r="F195" s="27">
        <v>64197.8</v>
      </c>
      <c r="G195" s="27">
        <v>11673.8</v>
      </c>
      <c r="H195" s="27">
        <f t="shared" si="63"/>
        <v>52524</v>
      </c>
    </row>
    <row r="196" spans="1:8" ht="157.5" outlineLevel="5" x14ac:dyDescent="0.25">
      <c r="A196" s="24">
        <f t="shared" si="56"/>
        <v>184</v>
      </c>
      <c r="B196" s="25" t="s">
        <v>139</v>
      </c>
      <c r="C196" s="25" t="s">
        <v>308</v>
      </c>
      <c r="D196" s="32" t="s">
        <v>309</v>
      </c>
      <c r="E196" s="27">
        <v>57459.4</v>
      </c>
      <c r="F196" s="27">
        <v>57459.4</v>
      </c>
      <c r="G196" s="27">
        <v>283.21699999999998</v>
      </c>
      <c r="H196" s="27">
        <f t="shared" si="63"/>
        <v>57176.183000000005</v>
      </c>
    </row>
    <row r="197" spans="1:8" ht="224.25" customHeight="1" outlineLevel="5" x14ac:dyDescent="0.25">
      <c r="A197" s="24">
        <f t="shared" si="56"/>
        <v>185</v>
      </c>
      <c r="B197" s="25" t="s">
        <v>139</v>
      </c>
      <c r="C197" s="25" t="s">
        <v>320</v>
      </c>
      <c r="D197" s="31" t="s">
        <v>294</v>
      </c>
      <c r="E197" s="27">
        <v>118071.1</v>
      </c>
      <c r="F197" s="27">
        <v>131086.20000000001</v>
      </c>
      <c r="G197" s="27">
        <v>26022.945</v>
      </c>
      <c r="H197" s="27">
        <f t="shared" si="63"/>
        <v>105063.255</v>
      </c>
    </row>
    <row r="198" spans="1:8" ht="94.5" outlineLevel="5" x14ac:dyDescent="0.25">
      <c r="A198" s="24">
        <f t="shared" si="56"/>
        <v>186</v>
      </c>
      <c r="B198" s="25" t="s">
        <v>139</v>
      </c>
      <c r="C198" s="25" t="s">
        <v>195</v>
      </c>
      <c r="D198" s="31" t="s">
        <v>196</v>
      </c>
      <c r="E198" s="27">
        <v>4094.4</v>
      </c>
      <c r="F198" s="27">
        <v>4094.4</v>
      </c>
      <c r="G198" s="27">
        <v>1088.79</v>
      </c>
      <c r="H198" s="27">
        <f t="shared" si="63"/>
        <v>3005.61</v>
      </c>
    </row>
    <row r="199" spans="1:8" ht="126" outlineLevel="5" x14ac:dyDescent="0.25">
      <c r="A199" s="24">
        <f t="shared" si="56"/>
        <v>187</v>
      </c>
      <c r="B199" s="25" t="s">
        <v>139</v>
      </c>
      <c r="C199" s="25" t="s">
        <v>177</v>
      </c>
      <c r="D199" s="31" t="s">
        <v>176</v>
      </c>
      <c r="E199" s="27">
        <v>13353.8</v>
      </c>
      <c r="F199" s="27">
        <v>13353.8</v>
      </c>
      <c r="G199" s="27">
        <v>0</v>
      </c>
      <c r="H199" s="27">
        <f t="shared" si="63"/>
        <v>13353.8</v>
      </c>
    </row>
    <row r="200" spans="1:8" ht="141.75" outlineLevel="5" x14ac:dyDescent="0.25">
      <c r="A200" s="24">
        <f t="shared" si="56"/>
        <v>188</v>
      </c>
      <c r="B200" s="25" t="s">
        <v>139</v>
      </c>
      <c r="C200" s="25" t="s">
        <v>321</v>
      </c>
      <c r="D200" s="31" t="s">
        <v>207</v>
      </c>
      <c r="E200" s="27">
        <v>701.8</v>
      </c>
      <c r="F200" s="27">
        <v>701.8</v>
      </c>
      <c r="G200" s="27">
        <v>175.45</v>
      </c>
      <c r="H200" s="27">
        <f t="shared" si="63"/>
        <v>526.34999999999991</v>
      </c>
    </row>
    <row r="201" spans="1:8" ht="78.75" outlineLevel="3" x14ac:dyDescent="0.25">
      <c r="A201" s="24">
        <f t="shared" si="56"/>
        <v>189</v>
      </c>
      <c r="B201" s="25" t="s">
        <v>139</v>
      </c>
      <c r="C201" s="25" t="s">
        <v>181</v>
      </c>
      <c r="D201" s="31" t="s">
        <v>80</v>
      </c>
      <c r="E201" s="27">
        <f>E202</f>
        <v>2012.5</v>
      </c>
      <c r="F201" s="27">
        <f t="shared" ref="F201:G201" si="72">F202</f>
        <v>2012.5</v>
      </c>
      <c r="G201" s="27">
        <f t="shared" si="72"/>
        <v>185</v>
      </c>
      <c r="H201" s="27">
        <f t="shared" si="63"/>
        <v>1827.5</v>
      </c>
    </row>
    <row r="202" spans="1:8" ht="78.75" outlineLevel="4" x14ac:dyDescent="0.25">
      <c r="A202" s="24">
        <f t="shared" si="56"/>
        <v>190</v>
      </c>
      <c r="B202" s="25" t="s">
        <v>139</v>
      </c>
      <c r="C202" s="25" t="s">
        <v>180</v>
      </c>
      <c r="D202" s="31" t="s">
        <v>182</v>
      </c>
      <c r="E202" s="27">
        <v>2012.5</v>
      </c>
      <c r="F202" s="27">
        <v>2012.5</v>
      </c>
      <c r="G202" s="27">
        <v>185</v>
      </c>
      <c r="H202" s="27">
        <f t="shared" si="63"/>
        <v>1827.5</v>
      </c>
    </row>
    <row r="203" spans="1:8" ht="63" outlineLevel="4" x14ac:dyDescent="0.25">
      <c r="A203" s="24">
        <f t="shared" si="56"/>
        <v>191</v>
      </c>
      <c r="B203" s="25" t="s">
        <v>139</v>
      </c>
      <c r="C203" s="25" t="s">
        <v>455</v>
      </c>
      <c r="D203" s="31" t="s">
        <v>184</v>
      </c>
      <c r="E203" s="27">
        <f>E204</f>
        <v>6258.8</v>
      </c>
      <c r="F203" s="27">
        <f t="shared" ref="F203:G203" si="73">F204</f>
        <v>6258.8</v>
      </c>
      <c r="G203" s="27">
        <f t="shared" si="73"/>
        <v>5413</v>
      </c>
      <c r="H203" s="27">
        <f t="shared" si="63"/>
        <v>845.80000000000018</v>
      </c>
    </row>
    <row r="204" spans="1:8" ht="63" outlineLevel="4" x14ac:dyDescent="0.25">
      <c r="A204" s="24">
        <f t="shared" si="56"/>
        <v>192</v>
      </c>
      <c r="B204" s="25" t="s">
        <v>139</v>
      </c>
      <c r="C204" s="25" t="s">
        <v>456</v>
      </c>
      <c r="D204" s="31" t="s">
        <v>185</v>
      </c>
      <c r="E204" s="27">
        <v>6258.8</v>
      </c>
      <c r="F204" s="27">
        <v>6258.8</v>
      </c>
      <c r="G204" s="27">
        <v>5413</v>
      </c>
      <c r="H204" s="27">
        <f t="shared" si="63"/>
        <v>845.80000000000018</v>
      </c>
    </row>
    <row r="205" spans="1:8" ht="47.25" outlineLevel="3" x14ac:dyDescent="0.25">
      <c r="A205" s="24">
        <f t="shared" si="56"/>
        <v>193</v>
      </c>
      <c r="B205" s="25" t="s">
        <v>139</v>
      </c>
      <c r="C205" s="25" t="s">
        <v>187</v>
      </c>
      <c r="D205" s="31" t="s">
        <v>81</v>
      </c>
      <c r="E205" s="27">
        <f>E206</f>
        <v>1668.9</v>
      </c>
      <c r="F205" s="27">
        <f t="shared" ref="F205:G205" si="74">F206</f>
        <v>1668.9</v>
      </c>
      <c r="G205" s="27">
        <f t="shared" si="74"/>
        <v>61.701999999999998</v>
      </c>
      <c r="H205" s="27">
        <f t="shared" si="63"/>
        <v>1607.1980000000001</v>
      </c>
    </row>
    <row r="206" spans="1:8" ht="63" outlineLevel="4" x14ac:dyDescent="0.25">
      <c r="A206" s="24">
        <f t="shared" si="56"/>
        <v>194</v>
      </c>
      <c r="B206" s="25" t="s">
        <v>139</v>
      </c>
      <c r="C206" s="25" t="s">
        <v>188</v>
      </c>
      <c r="D206" s="31" t="s">
        <v>334</v>
      </c>
      <c r="E206" s="27">
        <v>1668.9</v>
      </c>
      <c r="F206" s="27">
        <v>1668.9</v>
      </c>
      <c r="G206" s="27">
        <v>61.701999999999998</v>
      </c>
      <c r="H206" s="27">
        <f t="shared" si="63"/>
        <v>1607.1980000000001</v>
      </c>
    </row>
    <row r="207" spans="1:8" ht="63" outlineLevel="3" x14ac:dyDescent="0.25">
      <c r="A207" s="24">
        <f t="shared" ref="A207:A243" si="75">A206+1</f>
        <v>195</v>
      </c>
      <c r="B207" s="25" t="s">
        <v>139</v>
      </c>
      <c r="C207" s="25" t="s">
        <v>197</v>
      </c>
      <c r="D207" s="31" t="s">
        <v>82</v>
      </c>
      <c r="E207" s="27">
        <f>E208</f>
        <v>113.7</v>
      </c>
      <c r="F207" s="27">
        <f t="shared" ref="F207:G207" si="76">F208</f>
        <v>113.7</v>
      </c>
      <c r="G207" s="27">
        <f t="shared" si="76"/>
        <v>0</v>
      </c>
      <c r="H207" s="27">
        <f t="shared" si="63"/>
        <v>113.7</v>
      </c>
    </row>
    <row r="208" spans="1:8" ht="63" outlineLevel="4" x14ac:dyDescent="0.25">
      <c r="A208" s="24">
        <f t="shared" si="75"/>
        <v>196</v>
      </c>
      <c r="B208" s="25" t="s">
        <v>139</v>
      </c>
      <c r="C208" s="25" t="s">
        <v>198</v>
      </c>
      <c r="D208" s="31" t="s">
        <v>335</v>
      </c>
      <c r="E208" s="27">
        <v>113.7</v>
      </c>
      <c r="F208" s="27">
        <v>113.7</v>
      </c>
      <c r="G208" s="27">
        <v>0</v>
      </c>
      <c r="H208" s="27">
        <f t="shared" si="63"/>
        <v>113.7</v>
      </c>
    </row>
    <row r="209" spans="1:8" outlineLevel="4" x14ac:dyDescent="0.25">
      <c r="A209" s="24">
        <f t="shared" si="75"/>
        <v>197</v>
      </c>
      <c r="B209" s="25" t="s">
        <v>139</v>
      </c>
      <c r="C209" s="25" t="s">
        <v>338</v>
      </c>
      <c r="D209" s="31" t="s">
        <v>340</v>
      </c>
      <c r="E209" s="27">
        <f>E210+E212+E214+E216+E218</f>
        <v>113747.32647999999</v>
      </c>
      <c r="F209" s="27">
        <f t="shared" ref="F209:G209" si="77">F210+F212+F214+F216+F218</f>
        <v>129840.01647999999</v>
      </c>
      <c r="G209" s="27">
        <f t="shared" si="77"/>
        <v>25046.881000000001</v>
      </c>
      <c r="H209" s="27">
        <f t="shared" si="63"/>
        <v>104793.13548</v>
      </c>
    </row>
    <row r="210" spans="1:8" ht="141.75" outlineLevel="4" x14ac:dyDescent="0.25">
      <c r="A210" s="24">
        <f t="shared" si="75"/>
        <v>198</v>
      </c>
      <c r="B210" s="25" t="s">
        <v>139</v>
      </c>
      <c r="C210" s="25" t="s">
        <v>341</v>
      </c>
      <c r="D210" s="31" t="s">
        <v>344</v>
      </c>
      <c r="E210" s="27">
        <f>E211</f>
        <v>1289</v>
      </c>
      <c r="F210" s="27">
        <f t="shared" ref="F210:G210" si="78">F211</f>
        <v>1289</v>
      </c>
      <c r="G210" s="27">
        <f t="shared" si="78"/>
        <v>268.53800000000001</v>
      </c>
      <c r="H210" s="27">
        <f t="shared" si="63"/>
        <v>1020.462</v>
      </c>
    </row>
    <row r="211" spans="1:8" ht="157.5" outlineLevel="4" x14ac:dyDescent="0.25">
      <c r="A211" s="24">
        <f t="shared" si="75"/>
        <v>199</v>
      </c>
      <c r="B211" s="25" t="s">
        <v>139</v>
      </c>
      <c r="C211" s="25" t="s">
        <v>342</v>
      </c>
      <c r="D211" s="31" t="s">
        <v>343</v>
      </c>
      <c r="E211" s="27">
        <v>1289</v>
      </c>
      <c r="F211" s="27">
        <v>1289</v>
      </c>
      <c r="G211" s="27">
        <v>268.53800000000001</v>
      </c>
      <c r="H211" s="27">
        <f t="shared" si="63"/>
        <v>1020.462</v>
      </c>
    </row>
    <row r="212" spans="1:8" ht="78.75" outlineLevel="4" x14ac:dyDescent="0.25">
      <c r="A212" s="24">
        <f t="shared" si="75"/>
        <v>200</v>
      </c>
      <c r="B212" s="25" t="s">
        <v>139</v>
      </c>
      <c r="C212" s="25" t="s">
        <v>345</v>
      </c>
      <c r="D212" s="31" t="s">
        <v>346</v>
      </c>
      <c r="E212" s="27">
        <f>E213</f>
        <v>4628.2</v>
      </c>
      <c r="F212" s="27">
        <f t="shared" ref="F212:G212" si="79">F213</f>
        <v>4628.2</v>
      </c>
      <c r="G212" s="27">
        <f t="shared" si="79"/>
        <v>964.20799999999997</v>
      </c>
      <c r="H212" s="27">
        <f t="shared" si="63"/>
        <v>3663.9919999999997</v>
      </c>
    </row>
    <row r="213" spans="1:8" ht="78.75" outlineLevel="4" x14ac:dyDescent="0.25">
      <c r="A213" s="24">
        <f t="shared" si="75"/>
        <v>201</v>
      </c>
      <c r="B213" s="25" t="s">
        <v>139</v>
      </c>
      <c r="C213" s="25" t="s">
        <v>348</v>
      </c>
      <c r="D213" s="31" t="s">
        <v>347</v>
      </c>
      <c r="E213" s="27">
        <v>4628.2</v>
      </c>
      <c r="F213" s="27">
        <v>4628.2</v>
      </c>
      <c r="G213" s="27">
        <v>964.20799999999997</v>
      </c>
      <c r="H213" s="27">
        <f t="shared" si="63"/>
        <v>3663.9919999999997</v>
      </c>
    </row>
    <row r="214" spans="1:8" ht="110.25" outlineLevel="4" x14ac:dyDescent="0.25">
      <c r="A214" s="24">
        <f t="shared" si="75"/>
        <v>202</v>
      </c>
      <c r="B214" s="25" t="s">
        <v>139</v>
      </c>
      <c r="C214" s="25" t="s">
        <v>349</v>
      </c>
      <c r="D214" s="31" t="s">
        <v>350</v>
      </c>
      <c r="E214" s="27">
        <f>E215</f>
        <v>53199.7</v>
      </c>
      <c r="F214" s="27">
        <f t="shared" ref="F214:G214" si="80">F215</f>
        <v>53199.7</v>
      </c>
      <c r="G214" s="27">
        <f t="shared" si="80"/>
        <v>11083.275</v>
      </c>
      <c r="H214" s="27">
        <f t="shared" si="63"/>
        <v>42116.424999999996</v>
      </c>
    </row>
    <row r="215" spans="1:8" ht="126" outlineLevel="4" x14ac:dyDescent="0.25">
      <c r="A215" s="24">
        <f t="shared" si="75"/>
        <v>203</v>
      </c>
      <c r="B215" s="25" t="s">
        <v>139</v>
      </c>
      <c r="C215" s="25" t="s">
        <v>351</v>
      </c>
      <c r="D215" s="31" t="s">
        <v>352</v>
      </c>
      <c r="E215" s="27">
        <v>53199.7</v>
      </c>
      <c r="F215" s="27">
        <v>53199.7</v>
      </c>
      <c r="G215" s="27">
        <v>11083.275</v>
      </c>
      <c r="H215" s="27">
        <f t="shared" si="63"/>
        <v>42116.424999999996</v>
      </c>
    </row>
    <row r="216" spans="1:8" ht="31.5" outlineLevel="4" x14ac:dyDescent="0.25">
      <c r="A216" s="24">
        <f t="shared" si="75"/>
        <v>204</v>
      </c>
      <c r="B216" s="25" t="s">
        <v>139</v>
      </c>
      <c r="C216" s="25" t="s">
        <v>353</v>
      </c>
      <c r="D216" s="31" t="s">
        <v>354</v>
      </c>
      <c r="E216" s="27">
        <f>E217</f>
        <v>149.26</v>
      </c>
      <c r="F216" s="27">
        <f t="shared" ref="F216:G216" si="81">F217</f>
        <v>149.26</v>
      </c>
      <c r="G216" s="27">
        <f t="shared" si="81"/>
        <v>149.26</v>
      </c>
      <c r="H216" s="27">
        <f t="shared" si="63"/>
        <v>0</v>
      </c>
    </row>
    <row r="217" spans="1:8" ht="31.5" outlineLevel="4" x14ac:dyDescent="0.25">
      <c r="A217" s="24">
        <f t="shared" si="75"/>
        <v>205</v>
      </c>
      <c r="B217" s="25" t="s">
        <v>139</v>
      </c>
      <c r="C217" s="25" t="s">
        <v>356</v>
      </c>
      <c r="D217" s="31" t="s">
        <v>355</v>
      </c>
      <c r="E217" s="27">
        <v>149.26</v>
      </c>
      <c r="F217" s="27">
        <v>149.26</v>
      </c>
      <c r="G217" s="27">
        <v>149.26</v>
      </c>
      <c r="H217" s="27">
        <f t="shared" si="63"/>
        <v>0</v>
      </c>
    </row>
    <row r="218" spans="1:8" outlineLevel="4" x14ac:dyDescent="0.25">
      <c r="A218" s="24">
        <f t="shared" si="75"/>
        <v>206</v>
      </c>
      <c r="B218" s="25" t="s">
        <v>139</v>
      </c>
      <c r="C218" s="25" t="s">
        <v>339</v>
      </c>
      <c r="D218" s="31" t="s">
        <v>310</v>
      </c>
      <c r="E218" s="27">
        <f>E219</f>
        <v>54481.16648</v>
      </c>
      <c r="F218" s="27">
        <f t="shared" ref="F218:G218" si="82">F219</f>
        <v>70573.856480000002</v>
      </c>
      <c r="G218" s="27">
        <f t="shared" si="82"/>
        <v>12581.6</v>
      </c>
      <c r="H218" s="27">
        <f t="shared" si="63"/>
        <v>57992.256480000004</v>
      </c>
    </row>
    <row r="219" spans="1:8" ht="31.5" outlineLevel="4" x14ac:dyDescent="0.25">
      <c r="A219" s="24">
        <f t="shared" si="75"/>
        <v>207</v>
      </c>
      <c r="B219" s="25" t="s">
        <v>139</v>
      </c>
      <c r="C219" s="25" t="s">
        <v>311</v>
      </c>
      <c r="D219" s="31" t="s">
        <v>312</v>
      </c>
      <c r="E219" s="27">
        <f>SUM(E220:E231)</f>
        <v>54481.16648</v>
      </c>
      <c r="F219" s="27">
        <f t="shared" ref="F219:G219" si="83">SUM(F220:F231)</f>
        <v>70573.856480000002</v>
      </c>
      <c r="G219" s="27">
        <f t="shared" si="83"/>
        <v>12581.6</v>
      </c>
      <c r="H219" s="27">
        <f t="shared" ref="H219:H244" si="84">F219-G219</f>
        <v>57992.256480000004</v>
      </c>
    </row>
    <row r="220" spans="1:8" ht="141.75" outlineLevel="4" x14ac:dyDescent="0.25">
      <c r="A220" s="24">
        <f t="shared" si="75"/>
        <v>208</v>
      </c>
      <c r="B220" s="33">
        <v>990</v>
      </c>
      <c r="C220" s="34" t="s">
        <v>377</v>
      </c>
      <c r="D220" s="31" t="s">
        <v>378</v>
      </c>
      <c r="E220" s="27">
        <v>4029.6</v>
      </c>
      <c r="F220" s="27">
        <v>4029.6</v>
      </c>
      <c r="G220" s="27">
        <v>0</v>
      </c>
      <c r="H220" s="27">
        <f t="shared" si="84"/>
        <v>4029.6</v>
      </c>
    </row>
    <row r="221" spans="1:8" ht="47.25" outlineLevel="4" x14ac:dyDescent="0.25">
      <c r="A221" s="24">
        <f t="shared" si="75"/>
        <v>209</v>
      </c>
      <c r="B221" s="33">
        <v>990</v>
      </c>
      <c r="C221" s="34" t="s">
        <v>375</v>
      </c>
      <c r="D221" s="31" t="s">
        <v>376</v>
      </c>
      <c r="E221" s="27">
        <v>562.4</v>
      </c>
      <c r="F221" s="27">
        <v>562.4</v>
      </c>
      <c r="G221" s="27">
        <v>0</v>
      </c>
      <c r="H221" s="27">
        <f t="shared" si="84"/>
        <v>562.4</v>
      </c>
    </row>
    <row r="222" spans="1:8" ht="63" outlineLevel="4" x14ac:dyDescent="0.25">
      <c r="A222" s="24">
        <f t="shared" si="75"/>
        <v>210</v>
      </c>
      <c r="B222" s="33">
        <v>990</v>
      </c>
      <c r="C222" s="34" t="s">
        <v>357</v>
      </c>
      <c r="D222" s="32" t="s">
        <v>358</v>
      </c>
      <c r="E222" s="27">
        <v>856.90017999999998</v>
      </c>
      <c r="F222" s="27">
        <v>856.90017999999998</v>
      </c>
      <c r="G222" s="27">
        <v>0</v>
      </c>
      <c r="H222" s="27">
        <f t="shared" si="84"/>
        <v>856.90017999999998</v>
      </c>
    </row>
    <row r="223" spans="1:8" ht="47.25" outlineLevel="4" x14ac:dyDescent="0.25">
      <c r="A223" s="24">
        <f t="shared" si="75"/>
        <v>211</v>
      </c>
      <c r="B223" s="33">
        <v>990</v>
      </c>
      <c r="C223" s="34" t="s">
        <v>359</v>
      </c>
      <c r="D223" s="32" t="s">
        <v>361</v>
      </c>
      <c r="E223" s="27">
        <v>6016.6</v>
      </c>
      <c r="F223" s="27">
        <v>6016.6</v>
      </c>
      <c r="G223" s="27">
        <v>6016.6</v>
      </c>
      <c r="H223" s="27">
        <f t="shared" si="84"/>
        <v>0</v>
      </c>
    </row>
    <row r="224" spans="1:8" ht="47.25" outlineLevel="4" x14ac:dyDescent="0.25">
      <c r="A224" s="24">
        <f t="shared" si="75"/>
        <v>212</v>
      </c>
      <c r="B224" s="33">
        <v>990</v>
      </c>
      <c r="C224" s="34" t="s">
        <v>373</v>
      </c>
      <c r="D224" s="32" t="s">
        <v>374</v>
      </c>
      <c r="E224" s="27">
        <v>508.3</v>
      </c>
      <c r="F224" s="27">
        <v>508.3</v>
      </c>
      <c r="G224" s="27">
        <v>0</v>
      </c>
      <c r="H224" s="27">
        <f t="shared" si="84"/>
        <v>508.3</v>
      </c>
    </row>
    <row r="225" spans="1:8" ht="94.5" outlineLevel="4" x14ac:dyDescent="0.25">
      <c r="A225" s="24">
        <f t="shared" si="75"/>
        <v>213</v>
      </c>
      <c r="B225" s="33">
        <v>990</v>
      </c>
      <c r="C225" s="34" t="s">
        <v>383</v>
      </c>
      <c r="D225" s="32" t="s">
        <v>384</v>
      </c>
      <c r="E225" s="27">
        <v>75.066299999999998</v>
      </c>
      <c r="F225" s="27">
        <v>75.066299999999998</v>
      </c>
      <c r="G225" s="27">
        <v>0</v>
      </c>
      <c r="H225" s="27">
        <f t="shared" si="84"/>
        <v>75.066299999999998</v>
      </c>
    </row>
    <row r="226" spans="1:8" ht="63" outlineLevel="4" x14ac:dyDescent="0.25">
      <c r="A226" s="24">
        <f t="shared" si="75"/>
        <v>214</v>
      </c>
      <c r="B226" s="33">
        <v>990</v>
      </c>
      <c r="C226" s="34" t="s">
        <v>437</v>
      </c>
      <c r="D226" s="32" t="s">
        <v>438</v>
      </c>
      <c r="E226" s="27">
        <v>0</v>
      </c>
      <c r="F226" s="27">
        <v>7927.69</v>
      </c>
      <c r="G226" s="27">
        <v>0</v>
      </c>
      <c r="H226" s="27">
        <f t="shared" si="84"/>
        <v>7927.69</v>
      </c>
    </row>
    <row r="227" spans="1:8" ht="47.25" outlineLevel="4" x14ac:dyDescent="0.25">
      <c r="A227" s="24">
        <f t="shared" si="75"/>
        <v>215</v>
      </c>
      <c r="B227" s="33">
        <v>990</v>
      </c>
      <c r="C227" s="34" t="s">
        <v>360</v>
      </c>
      <c r="D227" s="32" t="s">
        <v>362</v>
      </c>
      <c r="E227" s="27">
        <v>35783</v>
      </c>
      <c r="F227" s="27">
        <v>35783</v>
      </c>
      <c r="G227" s="27">
        <v>0</v>
      </c>
      <c r="H227" s="27">
        <f t="shared" si="84"/>
        <v>35783</v>
      </c>
    </row>
    <row r="228" spans="1:8" ht="78.75" outlineLevel="4" x14ac:dyDescent="0.25">
      <c r="A228" s="24">
        <f t="shared" si="75"/>
        <v>216</v>
      </c>
      <c r="B228" s="33">
        <v>990</v>
      </c>
      <c r="C228" s="34" t="s">
        <v>379</v>
      </c>
      <c r="D228" s="32" t="s">
        <v>380</v>
      </c>
      <c r="E228" s="27">
        <v>1649.8</v>
      </c>
      <c r="F228" s="27">
        <v>1649.8</v>
      </c>
      <c r="G228" s="27">
        <v>0</v>
      </c>
      <c r="H228" s="27">
        <f t="shared" si="84"/>
        <v>1649.8</v>
      </c>
    </row>
    <row r="229" spans="1:8" ht="47.25" outlineLevel="4" x14ac:dyDescent="0.25">
      <c r="A229" s="24">
        <f t="shared" si="75"/>
        <v>217</v>
      </c>
      <c r="B229" s="33">
        <v>990</v>
      </c>
      <c r="C229" s="34" t="s">
        <v>439</v>
      </c>
      <c r="D229" s="32" t="s">
        <v>440</v>
      </c>
      <c r="E229" s="27">
        <v>0</v>
      </c>
      <c r="F229" s="27">
        <v>6565</v>
      </c>
      <c r="G229" s="27">
        <v>6565</v>
      </c>
      <c r="H229" s="27">
        <f t="shared" si="84"/>
        <v>0</v>
      </c>
    </row>
    <row r="230" spans="1:8" ht="63" outlineLevel="4" x14ac:dyDescent="0.25">
      <c r="A230" s="24">
        <f t="shared" si="75"/>
        <v>218</v>
      </c>
      <c r="B230" s="33">
        <v>990</v>
      </c>
      <c r="C230" s="34" t="s">
        <v>441</v>
      </c>
      <c r="D230" s="32" t="s">
        <v>442</v>
      </c>
      <c r="E230" s="27">
        <v>0</v>
      </c>
      <c r="F230" s="27">
        <v>1600</v>
      </c>
      <c r="G230" s="27">
        <v>0</v>
      </c>
      <c r="H230" s="27">
        <f t="shared" si="84"/>
        <v>1600</v>
      </c>
    </row>
    <row r="231" spans="1:8" ht="47.25" outlineLevel="4" x14ac:dyDescent="0.25">
      <c r="A231" s="24">
        <f t="shared" si="75"/>
        <v>219</v>
      </c>
      <c r="B231" s="33">
        <v>990</v>
      </c>
      <c r="C231" s="34" t="s">
        <v>313</v>
      </c>
      <c r="D231" s="32" t="s">
        <v>314</v>
      </c>
      <c r="E231" s="27">
        <v>4999.5</v>
      </c>
      <c r="F231" s="27">
        <v>4999.5</v>
      </c>
      <c r="G231" s="27">
        <v>0</v>
      </c>
      <c r="H231" s="27">
        <f t="shared" si="84"/>
        <v>4999.5</v>
      </c>
    </row>
    <row r="232" spans="1:8" outlineLevel="7" x14ac:dyDescent="0.25">
      <c r="A232" s="24">
        <f t="shared" si="75"/>
        <v>220</v>
      </c>
      <c r="B232" s="25" t="s">
        <v>3</v>
      </c>
      <c r="C232" s="25" t="s">
        <v>208</v>
      </c>
      <c r="D232" s="26" t="s">
        <v>209</v>
      </c>
      <c r="E232" s="27">
        <f>E233</f>
        <v>2500</v>
      </c>
      <c r="F232" s="27">
        <f t="shared" ref="F232:G233" si="85">F233</f>
        <v>2500</v>
      </c>
      <c r="G232" s="27">
        <f t="shared" si="85"/>
        <v>0.12</v>
      </c>
      <c r="H232" s="27">
        <f t="shared" si="84"/>
        <v>2499.88</v>
      </c>
    </row>
    <row r="233" spans="1:8" ht="47.25" outlineLevel="7" x14ac:dyDescent="0.25">
      <c r="A233" s="24">
        <f t="shared" si="75"/>
        <v>221</v>
      </c>
      <c r="B233" s="25" t="s">
        <v>3</v>
      </c>
      <c r="C233" s="25" t="s">
        <v>337</v>
      </c>
      <c r="D233" s="26" t="s">
        <v>336</v>
      </c>
      <c r="E233" s="27">
        <f>E234</f>
        <v>2500</v>
      </c>
      <c r="F233" s="27">
        <f t="shared" si="85"/>
        <v>2500</v>
      </c>
      <c r="G233" s="27">
        <f t="shared" si="85"/>
        <v>0.12</v>
      </c>
      <c r="H233" s="27">
        <f t="shared" si="84"/>
        <v>2499.88</v>
      </c>
    </row>
    <row r="234" spans="1:8" ht="47.25" outlineLevel="7" x14ac:dyDescent="0.25">
      <c r="A234" s="24">
        <f t="shared" si="75"/>
        <v>222</v>
      </c>
      <c r="B234" s="35" t="s">
        <v>99</v>
      </c>
      <c r="C234" s="35" t="s">
        <v>211</v>
      </c>
      <c r="D234" s="36" t="s">
        <v>210</v>
      </c>
      <c r="E234" s="27">
        <v>2500</v>
      </c>
      <c r="F234" s="27">
        <v>2500</v>
      </c>
      <c r="G234" s="27">
        <v>0.12</v>
      </c>
      <c r="H234" s="27">
        <f t="shared" si="84"/>
        <v>2499.88</v>
      </c>
    </row>
    <row r="235" spans="1:8" ht="78.75" outlineLevel="7" x14ac:dyDescent="0.25">
      <c r="A235" s="24">
        <f t="shared" si="75"/>
        <v>223</v>
      </c>
      <c r="B235" s="35" t="s">
        <v>3</v>
      </c>
      <c r="C235" s="35" t="s">
        <v>448</v>
      </c>
      <c r="D235" s="36" t="s">
        <v>443</v>
      </c>
      <c r="E235" s="27">
        <f>E236</f>
        <v>0</v>
      </c>
      <c r="F235" s="27">
        <f t="shared" ref="F235:G238" si="86">F236</f>
        <v>0</v>
      </c>
      <c r="G235" s="27">
        <f t="shared" si="86"/>
        <v>2.3479999999999999</v>
      </c>
      <c r="H235" s="27">
        <f t="shared" si="84"/>
        <v>-2.3479999999999999</v>
      </c>
    </row>
    <row r="236" spans="1:8" ht="94.5" outlineLevel="7" x14ac:dyDescent="0.25">
      <c r="A236" s="24">
        <f t="shared" si="75"/>
        <v>224</v>
      </c>
      <c r="B236" s="35" t="s">
        <v>3</v>
      </c>
      <c r="C236" s="35" t="s">
        <v>449</v>
      </c>
      <c r="D236" s="36" t="s">
        <v>444</v>
      </c>
      <c r="E236" s="27">
        <f>E237</f>
        <v>0</v>
      </c>
      <c r="F236" s="27">
        <f t="shared" si="86"/>
        <v>0</v>
      </c>
      <c r="G236" s="27">
        <f t="shared" si="86"/>
        <v>2.3479999999999999</v>
      </c>
      <c r="H236" s="27">
        <f t="shared" si="84"/>
        <v>-2.3479999999999999</v>
      </c>
    </row>
    <row r="237" spans="1:8" ht="94.5" outlineLevel="7" x14ac:dyDescent="0.25">
      <c r="A237" s="24">
        <f t="shared" si="75"/>
        <v>225</v>
      </c>
      <c r="B237" s="35" t="s">
        <v>3</v>
      </c>
      <c r="C237" s="35" t="s">
        <v>450</v>
      </c>
      <c r="D237" s="36" t="s">
        <v>445</v>
      </c>
      <c r="E237" s="27">
        <f>E238</f>
        <v>0</v>
      </c>
      <c r="F237" s="27">
        <f t="shared" si="86"/>
        <v>0</v>
      </c>
      <c r="G237" s="27">
        <f t="shared" si="86"/>
        <v>2.3479999999999999</v>
      </c>
      <c r="H237" s="27">
        <f t="shared" si="84"/>
        <v>-2.3479999999999999</v>
      </c>
    </row>
    <row r="238" spans="1:8" ht="63" outlineLevel="7" x14ac:dyDescent="0.25">
      <c r="A238" s="24">
        <f t="shared" si="75"/>
        <v>226</v>
      </c>
      <c r="B238" s="35" t="s">
        <v>3</v>
      </c>
      <c r="C238" s="35" t="s">
        <v>451</v>
      </c>
      <c r="D238" s="36" t="s">
        <v>446</v>
      </c>
      <c r="E238" s="27">
        <f>E239</f>
        <v>0</v>
      </c>
      <c r="F238" s="27">
        <f t="shared" si="86"/>
        <v>0</v>
      </c>
      <c r="G238" s="27">
        <f t="shared" si="86"/>
        <v>2.3479999999999999</v>
      </c>
      <c r="H238" s="27">
        <f t="shared" si="84"/>
        <v>-2.3479999999999999</v>
      </c>
    </row>
    <row r="239" spans="1:8" ht="63" outlineLevel="7" x14ac:dyDescent="0.25">
      <c r="A239" s="24">
        <f t="shared" si="75"/>
        <v>227</v>
      </c>
      <c r="B239" s="35" t="s">
        <v>99</v>
      </c>
      <c r="C239" s="35" t="s">
        <v>452</v>
      </c>
      <c r="D239" s="36" t="s">
        <v>447</v>
      </c>
      <c r="E239" s="27">
        <v>0</v>
      </c>
      <c r="F239" s="27">
        <v>0</v>
      </c>
      <c r="G239" s="27">
        <v>2.3479999999999999</v>
      </c>
      <c r="H239" s="27">
        <f t="shared" si="84"/>
        <v>-2.3479999999999999</v>
      </c>
    </row>
    <row r="240" spans="1:8" ht="47.25" outlineLevel="7" x14ac:dyDescent="0.25">
      <c r="A240" s="24">
        <f t="shared" si="75"/>
        <v>228</v>
      </c>
      <c r="B240" s="35" t="s">
        <v>3</v>
      </c>
      <c r="C240" s="35" t="s">
        <v>389</v>
      </c>
      <c r="D240" s="36" t="s">
        <v>390</v>
      </c>
      <c r="E240" s="27">
        <f>E241</f>
        <v>-4597.9164000000001</v>
      </c>
      <c r="F240" s="27">
        <f t="shared" ref="F240:G240" si="87">F241</f>
        <v>-4597.9164000000001</v>
      </c>
      <c r="G240" s="27">
        <f t="shared" si="87"/>
        <v>-4828.6515900000004</v>
      </c>
      <c r="H240" s="27">
        <f t="shared" si="84"/>
        <v>230.73519000000033</v>
      </c>
    </row>
    <row r="241" spans="1:8" ht="47.25" outlineLevel="7" x14ac:dyDescent="0.25">
      <c r="A241" s="24">
        <f t="shared" si="75"/>
        <v>229</v>
      </c>
      <c r="B241" s="35" t="s">
        <v>3</v>
      </c>
      <c r="C241" s="35" t="s">
        <v>391</v>
      </c>
      <c r="D241" s="36" t="s">
        <v>392</v>
      </c>
      <c r="E241" s="27">
        <f>E242+E243</f>
        <v>-4597.9164000000001</v>
      </c>
      <c r="F241" s="27">
        <f t="shared" ref="F241:G241" si="88">F242+F243</f>
        <v>-4597.9164000000001</v>
      </c>
      <c r="G241" s="27">
        <f t="shared" si="88"/>
        <v>-4828.6515900000004</v>
      </c>
      <c r="H241" s="27">
        <f t="shared" si="84"/>
        <v>230.73519000000033</v>
      </c>
    </row>
    <row r="242" spans="1:8" ht="47.25" outlineLevel="7" x14ac:dyDescent="0.25">
      <c r="A242" s="24">
        <f t="shared" si="75"/>
        <v>230</v>
      </c>
      <c r="B242" s="35" t="s">
        <v>139</v>
      </c>
      <c r="C242" s="35" t="s">
        <v>387</v>
      </c>
      <c r="D242" s="36" t="s">
        <v>388</v>
      </c>
      <c r="E242" s="27">
        <v>-4597.9164000000001</v>
      </c>
      <c r="F242" s="27">
        <v>-4597.9164000000001</v>
      </c>
      <c r="G242" s="27">
        <v>-6362.6515900000004</v>
      </c>
      <c r="H242" s="27">
        <f t="shared" si="84"/>
        <v>1764.7351900000003</v>
      </c>
    </row>
    <row r="243" spans="1:8" ht="47.25" outlineLevel="7" x14ac:dyDescent="0.25">
      <c r="A243" s="24">
        <f t="shared" si="75"/>
        <v>231</v>
      </c>
      <c r="B243" s="35" t="s">
        <v>139</v>
      </c>
      <c r="C243" s="35" t="s">
        <v>453</v>
      </c>
      <c r="D243" s="36" t="s">
        <v>454</v>
      </c>
      <c r="E243" s="27">
        <v>0</v>
      </c>
      <c r="F243" s="27">
        <v>0</v>
      </c>
      <c r="G243" s="27">
        <v>1534</v>
      </c>
      <c r="H243" s="27">
        <f t="shared" si="84"/>
        <v>-1534</v>
      </c>
    </row>
    <row r="244" spans="1:8" x14ac:dyDescent="0.25">
      <c r="A244" s="42" t="s">
        <v>83</v>
      </c>
      <c r="B244" s="43"/>
      <c r="C244" s="43"/>
      <c r="D244" s="43"/>
      <c r="E244" s="37">
        <f>E13+E141</f>
        <v>2681685.6934500001</v>
      </c>
      <c r="F244" s="37">
        <f>F13+F141</f>
        <v>2775554.1084499997</v>
      </c>
      <c r="G244" s="37">
        <f>G13+G141</f>
        <v>626941.47695000004</v>
      </c>
      <c r="H244" s="27">
        <f t="shared" si="84"/>
        <v>2148612.6314999997</v>
      </c>
    </row>
    <row r="245" spans="1:8" ht="18.75" customHeight="1" x14ac:dyDescent="0.25">
      <c r="D245" s="8"/>
    </row>
  </sheetData>
  <mergeCells count="8">
    <mergeCell ref="I4:P4"/>
    <mergeCell ref="A9:H9"/>
    <mergeCell ref="E3:H3"/>
    <mergeCell ref="E2:H2"/>
    <mergeCell ref="E1:H1"/>
    <mergeCell ref="A244:D244"/>
    <mergeCell ref="A4:H4"/>
    <mergeCell ref="A5:H5"/>
  </mergeCells>
  <pageMargins left="0.7" right="0.7" top="0.75" bottom="0.75" header="0.3" footer="0.3"/>
  <pageSetup paperSize="9" scale="5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доходы</vt:lpstr>
      <vt:lpstr>доходы!APPT</vt:lpstr>
      <vt:lpstr>доходы!FIO</vt:lpstr>
      <vt:lpstr>доходы!SIGN</vt:lpstr>
      <vt:lpstr>доходы!Область_печати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kom28</dc:creator>
  <dc:description>POI HSSF rep:2.56.0.266</dc:description>
  <cp:lastModifiedBy>Чуева Татьяна Александровна</cp:lastModifiedBy>
  <cp:lastPrinted>2026-04-20T06:01:43Z</cp:lastPrinted>
  <dcterms:created xsi:type="dcterms:W3CDTF">2025-01-01T04:43:14Z</dcterms:created>
  <dcterms:modified xsi:type="dcterms:W3CDTF">2026-04-22T06:42:40Z</dcterms:modified>
</cp:coreProperties>
</file>